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A835ECFA-1837-464A-BEFE-B9F060632F95}" xr6:coauthVersionLast="47" xr6:coauthVersionMax="47" xr10:uidLastSave="{00000000-0000-0000-0000-000000000000}"/>
  <bookViews>
    <workbookView xWindow="-108" yWindow="-108" windowWidth="23256" windowHeight="13896" xr2:uid="{B5115ADE-7F60-471E-98D9-7E68E392EDB3}"/>
  </bookViews>
  <sheets>
    <sheet name="CND Dealer Quote" sheetId="2" r:id="rId1"/>
    <sheet name="itemlist" sheetId="5" r:id="rId2"/>
    <sheet name="reference" sheetId="6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C187" i="5"/>
  <c r="C186" i="5"/>
  <c r="C185" i="5"/>
  <c r="C184" i="5"/>
  <c r="D18" i="2"/>
  <c r="D19" i="2"/>
  <c r="D20" i="2"/>
  <c r="D21" i="2"/>
  <c r="D22" i="2"/>
  <c r="D23" i="2"/>
  <c r="D24" i="2"/>
  <c r="C19" i="2"/>
  <c r="C20" i="2"/>
  <c r="C21" i="2"/>
  <c r="C22" i="2"/>
  <c r="C23" i="2"/>
  <c r="C24" i="2"/>
  <c r="A54" i="6"/>
  <c r="B54" i="6"/>
  <c r="A55" i="6"/>
  <c r="B55" i="6"/>
  <c r="A56" i="6"/>
  <c r="B56" i="6"/>
  <c r="A57" i="6"/>
  <c r="B57" i="6"/>
  <c r="A58" i="6"/>
  <c r="B58" i="6"/>
  <c r="A59" i="6"/>
  <c r="B59" i="6"/>
  <c r="A60" i="6"/>
  <c r="B60" i="6"/>
  <c r="A61" i="6"/>
  <c r="B61" i="6"/>
  <c r="A62" i="6"/>
  <c r="B62" i="6"/>
  <c r="A63" i="6"/>
  <c r="B63" i="6"/>
  <c r="A64" i="6"/>
  <c r="B64" i="6"/>
  <c r="A65" i="6"/>
  <c r="B65" i="6"/>
  <c r="A66" i="6"/>
  <c r="B66" i="6"/>
  <c r="A67" i="6"/>
  <c r="B67" i="6"/>
  <c r="A68" i="6"/>
  <c r="B68" i="6"/>
  <c r="A69" i="6"/>
  <c r="B69" i="6"/>
  <c r="A70" i="6"/>
  <c r="B70" i="6"/>
  <c r="A71" i="6"/>
  <c r="B71" i="6"/>
  <c r="A72" i="6"/>
  <c r="B72" i="6"/>
  <c r="A73" i="6"/>
  <c r="B73" i="6"/>
  <c r="A74" i="6"/>
  <c r="B74" i="6"/>
  <c r="A75" i="6"/>
  <c r="B75" i="6"/>
  <c r="A76" i="6"/>
  <c r="B76" i="6"/>
  <c r="A77" i="6"/>
  <c r="B77" i="6"/>
  <c r="A78" i="6"/>
  <c r="B78" i="6"/>
  <c r="A79" i="6"/>
  <c r="B79" i="6"/>
  <c r="A80" i="6"/>
  <c r="B80" i="6"/>
  <c r="A81" i="6"/>
  <c r="B81" i="6"/>
  <c r="A82" i="6"/>
  <c r="B82" i="6"/>
  <c r="A83" i="6"/>
  <c r="B83" i="6"/>
  <c r="A84" i="6"/>
  <c r="B84" i="6"/>
  <c r="A85" i="6"/>
  <c r="B85" i="6"/>
  <c r="A86" i="6"/>
  <c r="B86" i="6"/>
  <c r="A87" i="6"/>
  <c r="B87" i="6"/>
  <c r="A88" i="6"/>
  <c r="B88" i="6"/>
  <c r="A89" i="6"/>
  <c r="B89" i="6"/>
  <c r="A90" i="6"/>
  <c r="B90" i="6"/>
  <c r="A91" i="6"/>
  <c r="B91" i="6"/>
  <c r="A92" i="6"/>
  <c r="B92" i="6"/>
  <c r="A93" i="6"/>
  <c r="B93" i="6"/>
  <c r="A94" i="6"/>
  <c r="B94" i="6"/>
  <c r="A95" i="6"/>
  <c r="B95" i="6"/>
  <c r="A96" i="6"/>
  <c r="B96" i="6"/>
  <c r="A97" i="6"/>
  <c r="B97" i="6"/>
  <c r="A98" i="6"/>
  <c r="B98" i="6"/>
  <c r="A99" i="6"/>
  <c r="B99" i="6"/>
  <c r="A100" i="6"/>
  <c r="B100" i="6"/>
  <c r="A101" i="6"/>
  <c r="B101" i="6"/>
  <c r="A102" i="6"/>
  <c r="B102" i="6"/>
  <c r="A103" i="6"/>
  <c r="B103" i="6"/>
  <c r="A104" i="6"/>
  <c r="B104" i="6"/>
  <c r="A105" i="6"/>
  <c r="B105" i="6"/>
  <c r="A106" i="6"/>
  <c r="B106" i="6"/>
  <c r="A107" i="6"/>
  <c r="B107" i="6"/>
  <c r="A108" i="6"/>
  <c r="B108" i="6"/>
  <c r="A109" i="6"/>
  <c r="B109" i="6"/>
  <c r="A110" i="6"/>
  <c r="B110" i="6"/>
  <c r="A111" i="6"/>
  <c r="B111" i="6"/>
  <c r="A112" i="6"/>
  <c r="B112" i="6"/>
  <c r="A113" i="6"/>
  <c r="B113" i="6"/>
  <c r="A114" i="6"/>
  <c r="B114" i="6"/>
  <c r="A115" i="6"/>
  <c r="B115" i="6"/>
  <c r="A116" i="6"/>
  <c r="B116" i="6"/>
  <c r="A117" i="6"/>
  <c r="B117" i="6"/>
  <c r="A118" i="6"/>
  <c r="B118" i="6"/>
  <c r="A119" i="6"/>
  <c r="B119" i="6"/>
  <c r="A120" i="6"/>
  <c r="B120" i="6"/>
  <c r="A121" i="6"/>
  <c r="B121" i="6"/>
  <c r="A122" i="6"/>
  <c r="B122" i="6"/>
  <c r="A123" i="6"/>
  <c r="B123" i="6"/>
  <c r="A124" i="6"/>
  <c r="B124" i="6"/>
  <c r="A125" i="6"/>
  <c r="B125" i="6"/>
  <c r="A126" i="6"/>
  <c r="B126" i="6"/>
  <c r="A127" i="6"/>
  <c r="B127" i="6"/>
  <c r="A128" i="6"/>
  <c r="B128" i="6"/>
  <c r="A129" i="6"/>
  <c r="B129" i="6"/>
  <c r="A130" i="6"/>
  <c r="B130" i="6"/>
  <c r="A131" i="6"/>
  <c r="B131" i="6"/>
  <c r="A132" i="6"/>
  <c r="B132" i="6"/>
  <c r="A133" i="6"/>
  <c r="B133" i="6"/>
  <c r="A134" i="6"/>
  <c r="B134" i="6"/>
  <c r="A135" i="6"/>
  <c r="B135" i="6"/>
  <c r="A136" i="6"/>
  <c r="B136" i="6"/>
  <c r="A137" i="6"/>
  <c r="B137" i="6"/>
  <c r="A138" i="6"/>
  <c r="B138" i="6"/>
  <c r="A139" i="6"/>
  <c r="B139" i="6"/>
  <c r="A140" i="6"/>
  <c r="B140" i="6"/>
  <c r="A141" i="6"/>
  <c r="B141" i="6"/>
  <c r="B53" i="6"/>
  <c r="K53" i="6"/>
  <c r="A53" i="6"/>
  <c r="C18" i="2"/>
  <c r="D25" i="2" l="1"/>
  <c r="D27" i="2" s="1"/>
  <c r="D28" i="2" l="1"/>
  <c r="D26" i="2"/>
  <c r="D29" i="2" l="1"/>
  <c r="D31" i="2" l="1"/>
  <c r="D32" i="2" s="1"/>
  <c r="D36" i="2" s="1"/>
  <c r="D30" i="2"/>
</calcChain>
</file>

<file path=xl/sharedStrings.xml><?xml version="1.0" encoding="utf-8"?>
<sst xmlns="http://schemas.openxmlformats.org/spreadsheetml/2006/main" count="536" uniqueCount="312">
  <si>
    <t>Total</t>
  </si>
  <si>
    <t>Subtotal</t>
  </si>
  <si>
    <t>Set up</t>
  </si>
  <si>
    <t>Freight</t>
  </si>
  <si>
    <t>AG Shield LTD</t>
  </si>
  <si>
    <t>Box 9, Benito, Manitoba, Canada  R0L 0C0</t>
  </si>
  <si>
    <t>Phone 204-539-2000 Toll Free 800-561-0132</t>
  </si>
  <si>
    <t>www.agshield.com    email office@agshield.com</t>
  </si>
  <si>
    <t>Price</t>
  </si>
  <si>
    <t>QUOTATION</t>
  </si>
  <si>
    <t>Scraper kit, 11.5 ft - bolt on</t>
  </si>
  <si>
    <t>Scraper kit, 14 ft - bolt on</t>
  </si>
  <si>
    <t>Scraper kit, 17 ft - bolt on</t>
  </si>
  <si>
    <t>Scraper kit, 20 ft - bolt on</t>
  </si>
  <si>
    <t>Water fill kit - 3" &amp; 2" Banjo quick couplers</t>
  </si>
  <si>
    <t>part #</t>
  </si>
  <si>
    <t>desc</t>
  </si>
  <si>
    <t>MSRP</t>
  </si>
  <si>
    <t>Part #</t>
  </si>
  <si>
    <t>Universal Seeder Mount Kit, Quarter Turn - No Seeder</t>
  </si>
  <si>
    <t>-</t>
  </si>
  <si>
    <t>Scraper kit, 31 ft - bolt on</t>
  </si>
  <si>
    <t>Scraper kit, 36 ft - bolt on</t>
  </si>
  <si>
    <t>Scraper kit, 42 ft - bolt on</t>
  </si>
  <si>
    <t>Scraper kit, 46 ft - bolt on</t>
  </si>
  <si>
    <t>Scraper kit, 52 ft - bolt on</t>
  </si>
  <si>
    <t>Universal Seeder Mount Kit, 3 Section - No Seeder</t>
  </si>
  <si>
    <r>
      <rPr>
        <sz val="11"/>
        <rFont val="Eras Bold ITC"/>
        <family val="2"/>
      </rPr>
      <t>T</t>
    </r>
    <r>
      <rPr>
        <sz val="9"/>
        <rFont val="Eras Bold ITC"/>
        <family val="2"/>
      </rPr>
      <t>ERRA</t>
    </r>
    <r>
      <rPr>
        <sz val="11"/>
        <rFont val="Eras Bold ITC"/>
        <family val="2"/>
      </rPr>
      <t>F</t>
    </r>
    <r>
      <rPr>
        <sz val="9"/>
        <rFont val="Eras Bold ITC"/>
        <family val="2"/>
      </rPr>
      <t>ORMER</t>
    </r>
    <r>
      <rPr>
        <sz val="11"/>
        <rFont val="Eras Bold ITC"/>
        <family val="2"/>
      </rPr>
      <t xml:space="preserve"> 8650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rFont val="Eras Medium ITC"/>
        <family val="2"/>
      </rPr>
      <t>11K# Ag Hitch, Six Hydraulic Functions</t>
    </r>
  </si>
  <si>
    <r>
      <rPr>
        <sz val="11"/>
        <rFont val="Eras Bold ITC"/>
        <family val="2"/>
      </rPr>
      <t>T</t>
    </r>
    <r>
      <rPr>
        <sz val="9"/>
        <rFont val="Eras Bold ITC"/>
        <family val="2"/>
      </rPr>
      <t>ERRA</t>
    </r>
    <r>
      <rPr>
        <sz val="11"/>
        <rFont val="Eras Bold ITC"/>
        <family val="2"/>
      </rPr>
      <t>F</t>
    </r>
    <r>
      <rPr>
        <sz val="9"/>
        <rFont val="Eras Bold ITC"/>
        <family val="2"/>
      </rPr>
      <t>ORMER</t>
    </r>
    <r>
      <rPr>
        <sz val="11"/>
        <rFont val="Eras Bold ITC"/>
        <family val="2"/>
      </rPr>
      <t xml:space="preserve"> </t>
    </r>
    <r>
      <rPr>
        <sz val="11"/>
        <rFont val="Eras Medium ITC"/>
        <family val="2"/>
      </rPr>
      <t>Scraper Hitch Kit - Case / NH Pattern</t>
    </r>
  </si>
  <si>
    <r>
      <t>T</t>
    </r>
    <r>
      <rPr>
        <sz val="9"/>
        <rFont val="Eras Bold ITC"/>
        <family val="2"/>
      </rPr>
      <t>ERRA</t>
    </r>
    <r>
      <rPr>
        <sz val="11"/>
        <rFont val="Eras Bold ITC"/>
        <family val="2"/>
      </rPr>
      <t>F</t>
    </r>
    <r>
      <rPr>
        <sz val="9"/>
        <rFont val="Eras Bold ITC"/>
        <family val="2"/>
      </rPr>
      <t>ORMER</t>
    </r>
    <r>
      <rPr>
        <sz val="11"/>
        <rFont val="Eras Medium ITC"/>
        <family val="2"/>
      </rPr>
      <t xml:space="preserve"> 5th Wheel Transport Hitch</t>
    </r>
  </si>
  <si>
    <r>
      <rPr>
        <sz val="11"/>
        <rFont val="Eras Bold ITC"/>
        <family val="2"/>
      </rPr>
      <t>T</t>
    </r>
    <r>
      <rPr>
        <sz val="9"/>
        <rFont val="Eras Bold ITC"/>
        <family val="2"/>
      </rPr>
      <t>ERRA</t>
    </r>
    <r>
      <rPr>
        <sz val="11"/>
        <rFont val="Eras Bold ITC"/>
        <family val="2"/>
      </rPr>
      <t>F</t>
    </r>
    <r>
      <rPr>
        <sz val="9"/>
        <rFont val="Eras Bold ITC"/>
        <family val="2"/>
      </rPr>
      <t>ORMER</t>
    </r>
    <r>
      <rPr>
        <sz val="11"/>
        <rFont val="Eras Bold ITC"/>
        <family val="2"/>
      </rPr>
      <t xml:space="preserve"> </t>
    </r>
    <r>
      <rPr>
        <sz val="11"/>
        <rFont val="Eras Medium ITC"/>
        <family val="2"/>
      </rPr>
      <t>Hydraulic Valve Multiplier for 5 Valve Tractors</t>
    </r>
  </si>
  <si>
    <r>
      <rPr>
        <sz val="11"/>
        <rFont val="Eras Bold ITC"/>
        <family val="2"/>
      </rPr>
      <t>T</t>
    </r>
    <r>
      <rPr>
        <sz val="9"/>
        <rFont val="Eras Bold ITC"/>
        <family val="2"/>
      </rPr>
      <t>ERRA</t>
    </r>
    <r>
      <rPr>
        <sz val="11"/>
        <rFont val="Eras Bold ITC"/>
        <family val="2"/>
      </rPr>
      <t>F</t>
    </r>
    <r>
      <rPr>
        <sz val="9"/>
        <rFont val="Eras Bold ITC"/>
        <family val="2"/>
      </rPr>
      <t>ORMER</t>
    </r>
    <r>
      <rPr>
        <sz val="11"/>
        <rFont val="Eras Bold ITC"/>
        <family val="2"/>
      </rPr>
      <t xml:space="preserve"> </t>
    </r>
    <r>
      <rPr>
        <sz val="11"/>
        <rFont val="Eras Medium ITC"/>
        <family val="2"/>
      </rPr>
      <t>Hydraulic Valve Multipliers for 4 Valve Tractors</t>
    </r>
  </si>
  <si>
    <r>
      <rPr>
        <sz val="11"/>
        <rFont val="Eras Medium ITC"/>
        <family val="2"/>
      </rPr>
      <t>6 Electric Proportional</t>
    </r>
    <r>
      <rPr>
        <sz val="11"/>
        <rFont val="Eras Bold ITC"/>
        <family val="2"/>
      </rPr>
      <t xml:space="preserve"> </t>
    </r>
    <r>
      <rPr>
        <sz val="11"/>
        <rFont val="Eras Medium ITC"/>
        <family val="2"/>
      </rPr>
      <t>Hyd Valve for Tractors w/ Manual Valves</t>
    </r>
  </si>
  <si>
    <t>SD Drain Wireless Machine Control Package (Grade Only)</t>
  </si>
  <si>
    <t>SD Drain Extreme Duty Wired Machine Control Package (Grade Only)</t>
  </si>
  <si>
    <t>DAC2x2 Slope Control kit and Unlock for SD Drain</t>
  </si>
  <si>
    <t>Dealer Discount</t>
  </si>
  <si>
    <t>Total - CND</t>
  </si>
  <si>
    <r>
      <rPr>
        <sz val="11"/>
        <rFont val="Eras Bold ITC"/>
        <family val="2"/>
      </rPr>
      <t>Recon 300</t>
    </r>
    <r>
      <rPr>
        <sz val="11"/>
        <color theme="1"/>
        <rFont val="Calibri"/>
        <family val="2"/>
        <scheme val="minor"/>
      </rPr>
      <t xml:space="preserve"> - Pulltype, 7ft rolls with 540 RPM PTO</t>
    </r>
  </si>
  <si>
    <r>
      <rPr>
        <sz val="11"/>
        <rFont val="Eras Bold ITC"/>
        <family val="2"/>
      </rPr>
      <t>Recon 300</t>
    </r>
    <r>
      <rPr>
        <sz val="11"/>
        <color theme="1"/>
        <rFont val="Calibri"/>
        <family val="2"/>
        <scheme val="minor"/>
      </rPr>
      <t xml:space="preserve"> - Pulltype, 7ft rolls with 1000 RPM PTO</t>
    </r>
  </si>
  <si>
    <r>
      <rPr>
        <sz val="11"/>
        <rFont val="Eras Bold ITC"/>
        <family val="2"/>
      </rPr>
      <t>Recon 300</t>
    </r>
    <r>
      <rPr>
        <sz val="11"/>
        <color theme="1"/>
        <rFont val="Calibri"/>
        <family val="2"/>
        <scheme val="minor"/>
      </rPr>
      <t xml:space="preserve"> - Pulltype, 9ft rolls with 1000 RPM PTO</t>
    </r>
  </si>
  <si>
    <r>
      <rPr>
        <sz val="11"/>
        <rFont val="Eras Bold ITC"/>
        <family val="2"/>
      </rPr>
      <t>Spin Spreader</t>
    </r>
    <r>
      <rPr>
        <sz val="11"/>
        <color theme="1"/>
        <rFont val="Calibri"/>
        <family val="2"/>
        <scheme val="minor"/>
      </rPr>
      <t xml:space="preserve"> kit, 7 ft kit</t>
    </r>
  </si>
  <si>
    <r>
      <rPr>
        <sz val="11"/>
        <rFont val="Eras Bold ITC"/>
        <family val="2"/>
      </rPr>
      <t>Spin Spreader</t>
    </r>
    <r>
      <rPr>
        <sz val="11"/>
        <color theme="1"/>
        <rFont val="Calibri"/>
        <family val="2"/>
        <scheme val="minor"/>
      </rPr>
      <t xml:space="preserve"> kit, 9 ft kit</t>
    </r>
  </si>
  <si>
    <t>Tandem Wheel Option</t>
  </si>
  <si>
    <r>
      <t xml:space="preserve">Complete 10 ft </t>
    </r>
    <r>
      <rPr>
        <sz val="11"/>
        <rFont val="Eras Bold ITC"/>
        <family val="2"/>
      </rPr>
      <t>Shielded Sprayer</t>
    </r>
    <r>
      <rPr>
        <sz val="11"/>
        <color theme="1"/>
        <rFont val="Calibri"/>
        <family val="2"/>
        <scheme val="minor"/>
      </rPr>
      <t xml:space="preserve">, 12 gal tank, ATV receiver mounts </t>
    </r>
  </si>
  <si>
    <r>
      <t xml:space="preserve">Complete 15 ft </t>
    </r>
    <r>
      <rPr>
        <sz val="11"/>
        <rFont val="Eras Bold ITC"/>
        <family val="2"/>
      </rPr>
      <t>Shielded Sprayer</t>
    </r>
    <r>
      <rPr>
        <sz val="11"/>
        <color theme="1"/>
        <rFont val="Calibri"/>
        <family val="2"/>
        <scheme val="minor"/>
      </rPr>
      <t xml:space="preserve">, 50 gal tank, UTV box mount </t>
    </r>
  </si>
  <si>
    <r>
      <t xml:space="preserve">Complete 15 ft </t>
    </r>
    <r>
      <rPr>
        <sz val="11"/>
        <rFont val="Eras Bold ITC"/>
        <family val="2"/>
      </rPr>
      <t>Shielded Sprayer</t>
    </r>
    <r>
      <rPr>
        <sz val="11"/>
        <color theme="1"/>
        <rFont val="Calibri"/>
        <family val="2"/>
        <scheme val="minor"/>
      </rPr>
      <t>, 50 gal tank, 3 PT hitch mount</t>
    </r>
  </si>
  <si>
    <r>
      <rPr>
        <sz val="11"/>
        <rFont val="Eras Bold ITC"/>
        <family val="2"/>
      </rPr>
      <t>Shielded Boom</t>
    </r>
    <r>
      <rPr>
        <sz val="11"/>
        <color theme="1"/>
        <rFont val="Calibri"/>
        <family val="2"/>
        <scheme val="minor"/>
      </rPr>
      <t xml:space="preserve"> section, 5 ft center, 3 way rollover nozzles </t>
    </r>
  </si>
  <si>
    <r>
      <rPr>
        <sz val="11"/>
        <rFont val="Eras Bold ITC"/>
        <family val="2"/>
      </rPr>
      <t>Shielded Boom</t>
    </r>
    <r>
      <rPr>
        <sz val="11"/>
        <color theme="1"/>
        <rFont val="Calibri"/>
        <family val="2"/>
        <scheme val="minor"/>
      </rPr>
      <t xml:space="preserve"> section, 5 ft left, 3 way rollover nozzles </t>
    </r>
  </si>
  <si>
    <r>
      <rPr>
        <sz val="11"/>
        <rFont val="Eras Bold ITC"/>
        <family val="2"/>
      </rPr>
      <t>Shielded Boom</t>
    </r>
    <r>
      <rPr>
        <sz val="11"/>
        <color theme="1"/>
        <rFont val="Calibri"/>
        <family val="2"/>
        <scheme val="minor"/>
      </rPr>
      <t xml:space="preserve"> section, 5 ft right, 3 way rollover nozzles </t>
    </r>
  </si>
  <si>
    <t>Premium hand wand, 50Ft hose on manual reel with ball valve</t>
  </si>
  <si>
    <t>Chemical Inductor</t>
  </si>
  <si>
    <t>Electric remote control for boom shut-offs</t>
  </si>
  <si>
    <t>LH or RH End Nozzle Kit (Not Shielded)</t>
  </si>
  <si>
    <t>Eye and Handwash fresh water kit, 12 gallon</t>
  </si>
  <si>
    <t>Trimble GFX350 w/ Nav 500</t>
  </si>
  <si>
    <r>
      <t>Road Side Sprayer</t>
    </r>
    <r>
      <rPr>
        <sz val="11"/>
        <color theme="1"/>
        <rFont val="Calibri"/>
        <family val="2"/>
        <scheme val="minor"/>
      </rPr>
      <t>, w Honda Pump and Microtrak autorate controller</t>
    </r>
  </si>
  <si>
    <r>
      <t>Road Side Sprayer</t>
    </r>
    <r>
      <rPr>
        <sz val="11"/>
        <color theme="1"/>
        <rFont val="Calibri"/>
        <family val="2"/>
        <scheme val="minor"/>
      </rPr>
      <t>, w Honda Pump and manual pressure control</t>
    </r>
  </si>
  <si>
    <r>
      <rPr>
        <sz val="11"/>
        <rFont val="Eras Bold ITC"/>
        <family val="2"/>
      </rPr>
      <t>S18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rFont val="Eras Bold ITC"/>
        <family val="2"/>
      </rPr>
      <t>Shielded Sprayer Boom</t>
    </r>
    <r>
      <rPr>
        <sz val="11"/>
        <color theme="1"/>
        <rFont val="Calibri"/>
        <family val="2"/>
        <scheme val="minor"/>
      </rPr>
      <t xml:space="preserve">, 7ft 4 nozzle center w/ Varitarget </t>
    </r>
  </si>
  <si>
    <r>
      <rPr>
        <sz val="11"/>
        <rFont val="Eras Bold ITC"/>
        <family val="2"/>
      </rPr>
      <t>S18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rFont val="Eras Bold ITC"/>
        <family val="2"/>
      </rPr>
      <t>Shielded Sprayer Boom</t>
    </r>
    <r>
      <rPr>
        <sz val="11"/>
        <color theme="1"/>
        <rFont val="Calibri"/>
        <family val="2"/>
        <scheme val="minor"/>
      </rPr>
      <t xml:space="preserve">, 5ft 3 nozzle left w/ Varitarget </t>
    </r>
  </si>
  <si>
    <r>
      <rPr>
        <sz val="11"/>
        <rFont val="Eras Bold ITC"/>
        <family val="2"/>
      </rPr>
      <t>S18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rFont val="Eras Bold ITC"/>
        <family val="2"/>
      </rPr>
      <t>Shielded Sprayer Boom</t>
    </r>
    <r>
      <rPr>
        <sz val="11"/>
        <color theme="1"/>
        <rFont val="Calibri"/>
        <family val="2"/>
        <scheme val="minor"/>
      </rPr>
      <t xml:space="preserve">, 5ft 3 nozzle right w/ Varitarget </t>
    </r>
  </si>
  <si>
    <r>
      <rPr>
        <sz val="11"/>
        <rFont val="Eras Bold ITC"/>
        <family val="2"/>
      </rPr>
      <t>Shielded Sprayer Boom</t>
    </r>
    <r>
      <rPr>
        <sz val="11"/>
        <color theme="1"/>
        <rFont val="Calibri"/>
        <family val="2"/>
        <scheme val="minor"/>
      </rPr>
      <t xml:space="preserve">, 7ft 4 nozzle right w/ Varitarget  </t>
    </r>
  </si>
  <si>
    <t>425 gallon tank for 5 1/2 ft truck bed</t>
  </si>
  <si>
    <t>510 gallon tank for 6 1/2 ft truck bed</t>
  </si>
  <si>
    <t>Dual 510 gallon tanks for trucks with deck</t>
  </si>
  <si>
    <t>Dual 60 gallon optional tanks for 8ft truck bed</t>
  </si>
  <si>
    <t>Right end nozzle kit, Not shielded</t>
  </si>
  <si>
    <t>Left end nozzle kit, Not shielded</t>
  </si>
  <si>
    <t>Firehose nozzle kit, 12ft hose with manual shut off</t>
  </si>
  <si>
    <t>Hand wand kit, 100ft hose on manual rewind reel</t>
  </si>
  <si>
    <t>Premium hand wand kit, 100ft hose on 12VDC electric rewind reel</t>
  </si>
  <si>
    <t>LED Beacon light kit, 360 degree view</t>
  </si>
  <si>
    <t>Eye and handwash fresh water kit, 12 gallon</t>
  </si>
  <si>
    <r>
      <rPr>
        <sz val="11"/>
        <rFont val="Eras Bold ITC"/>
        <family val="2"/>
      </rPr>
      <t>MultiTrailer</t>
    </r>
    <r>
      <rPr>
        <sz val="11"/>
        <color theme="1"/>
        <rFont val="Calibri"/>
        <family val="2"/>
        <scheme val="minor"/>
      </rPr>
      <t xml:space="preserve"> - 32 Foot, tandem-axle Hay Hauling System</t>
    </r>
  </si>
  <si>
    <r>
      <rPr>
        <sz val="11"/>
        <rFont val="Eras Bold ITC"/>
        <family val="2"/>
      </rPr>
      <t>MultiTrailer</t>
    </r>
    <r>
      <rPr>
        <sz val="11"/>
        <color theme="1"/>
        <rFont val="Calibri"/>
        <family val="2"/>
        <scheme val="minor"/>
      </rPr>
      <t xml:space="preserve"> - 32 Foot, Tri-axle Hay Hauling System</t>
    </r>
  </si>
  <si>
    <t>9345 AGCO</t>
  </si>
  <si>
    <t>45ft</t>
  </si>
  <si>
    <t>HD35R / HD35F</t>
  </si>
  <si>
    <t>35ft</t>
  </si>
  <si>
    <t>9340 AGCO</t>
  </si>
  <si>
    <t>40ft</t>
  </si>
  <si>
    <t>HD40R / HD40F</t>
  </si>
  <si>
    <t>9335 AGCO</t>
  </si>
  <si>
    <t>HD45R / HD45F</t>
  </si>
  <si>
    <t>9330 AGCO</t>
  </si>
  <si>
    <t>30ft</t>
  </si>
  <si>
    <t>HD50R / HD50F</t>
  </si>
  <si>
    <t>50ft</t>
  </si>
  <si>
    <t>9250 / 9255 Dynaflex</t>
  </si>
  <si>
    <t>645FD / 745FD / RD45F</t>
  </si>
  <si>
    <t>640FD / 740FD / RD40F</t>
  </si>
  <si>
    <t>635FD / 735FD / RD35F</t>
  </si>
  <si>
    <t>630FD / 730FD / RD30F</t>
  </si>
  <si>
    <t>25ft</t>
  </si>
  <si>
    <t>640D/740D</t>
  </si>
  <si>
    <t>5300 / 5400 AGCO</t>
  </si>
  <si>
    <t>635D/735D</t>
  </si>
  <si>
    <t>630D/730D</t>
  </si>
  <si>
    <t>625D/725D</t>
  </si>
  <si>
    <t>936D</t>
  </si>
  <si>
    <t>36ft</t>
  </si>
  <si>
    <t>5000 - 5200 AGCO</t>
  </si>
  <si>
    <t>930D</t>
  </si>
  <si>
    <t>925D</t>
  </si>
  <si>
    <t>440 Swather (D65)</t>
  </si>
  <si>
    <t>600 AGCO</t>
  </si>
  <si>
    <t>2360 Swather</t>
  </si>
  <si>
    <t>18ft</t>
  </si>
  <si>
    <t>Honey Bee</t>
  </si>
  <si>
    <t>960 Finger Forward</t>
  </si>
  <si>
    <t>Honey Bee AirFlex</t>
  </si>
  <si>
    <t>960 Dual Drive</t>
  </si>
  <si>
    <t>962 (CNH 1042)</t>
  </si>
  <si>
    <t>962 / 963 (CNH 1042 / 2042)</t>
  </si>
  <si>
    <t>42ft</t>
  </si>
  <si>
    <t>972 / 973 (CNH 1052 / 2052)</t>
  </si>
  <si>
    <t>15ft</t>
  </si>
  <si>
    <t>Honey Bee NH94C</t>
  </si>
  <si>
    <t>39ft</t>
  </si>
  <si>
    <t>21ft</t>
  </si>
  <si>
    <t>Honey Bee (Ctr)  NH94C</t>
  </si>
  <si>
    <t>Honey Bee (Offset)</t>
  </si>
  <si>
    <t>Honey Bee, NH94C</t>
  </si>
  <si>
    <t>974 (CNH 2062, NH84C)</t>
  </si>
  <si>
    <t>NH 840CD, 880CF, CNH 3142, 3152, 3162</t>
  </si>
  <si>
    <t>D60 / D65 / D145 (CNH 2142, 2152)</t>
  </si>
  <si>
    <t>D60 / D65 / D140 (CNH 2142, 2152)</t>
  </si>
  <si>
    <t>D60 / D65 / D135 (CNH 2142, 2152)</t>
  </si>
  <si>
    <t>D60 / D65 / D130 (CNH 2142, 2152)</t>
  </si>
  <si>
    <t>D60 / D65 / D125 (CNH 2142, 2152)</t>
  </si>
  <si>
    <t>Midwest</t>
  </si>
  <si>
    <t>FD70 / FD75 / FD145 (CNH 2162)</t>
  </si>
  <si>
    <t>FD70 / FD75 / FD140 (CNH 2162)</t>
  </si>
  <si>
    <t>FD70 / FD75 / FD135 (CNH 2162)</t>
  </si>
  <si>
    <t>FD70 / FD75 / FD130 (CNH 2162)</t>
  </si>
  <si>
    <t>FD250</t>
  </si>
  <si>
    <t>FD245</t>
  </si>
  <si>
    <t>MaxFlo 1050</t>
  </si>
  <si>
    <t>FD240, Triple Reel</t>
  </si>
  <si>
    <t>MaxFlo 1200</t>
  </si>
  <si>
    <t>FD241, Dual Reel</t>
  </si>
  <si>
    <t>Convio 1080</t>
  </si>
  <si>
    <t>FD235</t>
  </si>
  <si>
    <t>Convio 1230</t>
  </si>
  <si>
    <t>Convio 1380</t>
  </si>
  <si>
    <t>9345 AGCO, 45ft Cross Auger</t>
  </si>
  <si>
    <t>9340 AGCO, 40ft Cross Auger</t>
  </si>
  <si>
    <t>9335 AGCO, 35ft Cross Auger</t>
  </si>
  <si>
    <t>9330 AGCO, 30ft Cross Auger</t>
  </si>
  <si>
    <t>9250 / 9255 Dynaflex, 45ft Cross Auger</t>
  </si>
  <si>
    <t>9250 / 9255 Dynaflex, 40ft Cross Auger</t>
  </si>
  <si>
    <t>9250 / 9255 Dynaflex, 35ft Cross Auger</t>
  </si>
  <si>
    <t>9250 / 9255 Dynaflex, 30ft Cross Auger</t>
  </si>
  <si>
    <t>9250 / 9255 Dynaflex, 25ft Cross Auger</t>
  </si>
  <si>
    <t>5300 / 5400 AGCO, 40ft Cross Auger</t>
  </si>
  <si>
    <t>5300 / 5400 AGCO, 35ft Cross Auger</t>
  </si>
  <si>
    <t>5300 / 5400 AGCO, 30ft Cross Auger</t>
  </si>
  <si>
    <t>5300 / 5400 AGCO, 25ft Cross Auger</t>
  </si>
  <si>
    <t>5000 - 5200 AGCO, 36ft Cross Auger</t>
  </si>
  <si>
    <t>5000 - 5200 AGCO, 30ft Cross Auger</t>
  </si>
  <si>
    <t>5000 - 5200 AGCO, 25ft Cross Auger</t>
  </si>
  <si>
    <t>600 AGCO, 36ft Cross Auger</t>
  </si>
  <si>
    <t>600 AGCO, 30ft Cross Auger</t>
  </si>
  <si>
    <t>Honey Bee AirFlex, 30ft Cross Auger</t>
  </si>
  <si>
    <t>Honey Bee AirFlex, 36ft Cross Auger</t>
  </si>
  <si>
    <t>Honey Bee AirFlex, 40ft Cross Auger</t>
  </si>
  <si>
    <t>Honey Bee AirFlex, 45ft Cross Auger</t>
  </si>
  <si>
    <t>Honey Bee AirFlex, 50ft Cross Auger</t>
  </si>
  <si>
    <t>Honey Bee, 42ft Cross Auger</t>
  </si>
  <si>
    <t>Honey Bee NH94C, 40ft Cross Auger</t>
  </si>
  <si>
    <t>Honey Bee, 39ft Cross Auger</t>
  </si>
  <si>
    <t>Honey Bee (Ctr)  NH94C, 36ft Cross Auger</t>
  </si>
  <si>
    <t>Honey Bee (Offset), 36ft Cross Auger</t>
  </si>
  <si>
    <t>Honey Bee, NH94C, 30ft Cross Auger</t>
  </si>
  <si>
    <t>Honey Bee, 25ft Cross Auger</t>
  </si>
  <si>
    <t>NH 840CD, 880CF, CNH 3142, 3152, 3162, 45ft Cross Auger</t>
  </si>
  <si>
    <t>NH 840CD, 880CF, CNH 3142, 3152, 3162, 40ft Cross Auger</t>
  </si>
  <si>
    <t>NH 840CD, 880CF, CNH 3142, 3152, 3162, 35ft Cross Auger</t>
  </si>
  <si>
    <t>NH 840CD, 880CF, CNH 3142, 3152, 3162, 30ft Cross Auger</t>
  </si>
  <si>
    <t>NH 840CD, 880CF, CNH 3142, 3152, 3162, 25ft Cross Auger</t>
  </si>
  <si>
    <t>Midwest, 45ft Cross Auger</t>
  </si>
  <si>
    <t>Midwest, 42ft Cross Auger</t>
  </si>
  <si>
    <t>Midwest, 40ft Cross Auger</t>
  </si>
  <si>
    <t>Midwest, 36ft Cross Auger</t>
  </si>
  <si>
    <t>MaxFlo 1050, 35ft Cross Auger</t>
  </si>
  <si>
    <t>MaxFlo 1200, 40ft Cross Auger</t>
  </si>
  <si>
    <t>Convio 1080, 35ft Cross Auger</t>
  </si>
  <si>
    <t>Convio 1230, 40ft Cross Auger</t>
  </si>
  <si>
    <t>Convio 1380, 45ft Cross Auger</t>
  </si>
  <si>
    <t>HD35R / HD35F, 35ft Cross Auger</t>
  </si>
  <si>
    <t>HD40R / HD40F, 40ft Cross Auger</t>
  </si>
  <si>
    <t>HD45R / HD45F, 45ft Cross Auger</t>
  </si>
  <si>
    <t>HD50R / HD50F, 50ft Cross Auger</t>
  </si>
  <si>
    <t>645FD / 745FD / RD45F, 45ft Cross Auger</t>
  </si>
  <si>
    <t>640FD / 740FD / RD40F, 40ft Cross Auger</t>
  </si>
  <si>
    <t>635FD / 735FD / RD35F, 35ft Cross Auger</t>
  </si>
  <si>
    <t>630FD / 730FD / RD30F, 30ft Cross Auger</t>
  </si>
  <si>
    <t>640D/740D, 40ft Cross Auger</t>
  </si>
  <si>
    <t>635D/735D, 35ft Cross Auger</t>
  </si>
  <si>
    <t>630D/730D, 30ft Cross Auger</t>
  </si>
  <si>
    <t>625D/725D, 25ft Cross Auger</t>
  </si>
  <si>
    <t>936D, 36ft Cross Auger</t>
  </si>
  <si>
    <t>930D, 30ft Cross Auger</t>
  </si>
  <si>
    <t>925D, 25ft Cross Auger</t>
  </si>
  <si>
    <t>440 Swather (D65), 40ft Cross Auger</t>
  </si>
  <si>
    <t>2360 Swather, 18ft Cross Auger</t>
  </si>
  <si>
    <t>960 Finger Forward, 25ft Cross Auger</t>
  </si>
  <si>
    <t>960 Finger Forward, 30ft Cross Auger</t>
  </si>
  <si>
    <t>960 Dual Drive, 36ft Cross Auger</t>
  </si>
  <si>
    <t>962 (CNH 1042), 25ft Cross Auger</t>
  </si>
  <si>
    <t>962 / 963 (CNH 1042 / 2042), 30ft Cross Auger</t>
  </si>
  <si>
    <t>962 / 963 (CNH 1042 / 2042), 36ft Cross Auger</t>
  </si>
  <si>
    <t>972 / 973 (CNH 1052 / 2052), 15ft Cross Auger</t>
  </si>
  <si>
    <t>972 / 973 (CNH 1052 / 2052), 18ft Cross Auger</t>
  </si>
  <si>
    <t>972 / 973 (CNH 1052 / 2052), 21ft Cross Auger</t>
  </si>
  <si>
    <t>972 / 973 (CNH 1052 / 2052), 25ft Cross Auger</t>
  </si>
  <si>
    <t>972 / 973 (CNH 1052 / 2052), 30ft Cross Auger</t>
  </si>
  <si>
    <t>972 / 973 (CNH 1052 / 2052), 36ft Cross Auger</t>
  </si>
  <si>
    <t>974 (CNH 2062, NH84C), 30ft Cross Auger</t>
  </si>
  <si>
    <t>974 (CNH 2062, NH84C), 36ft Cross Auger</t>
  </si>
  <si>
    <t>D60 / D65 / D145 (CNH 2142, 2152), 45ft Cross Auger</t>
  </si>
  <si>
    <t>D60 / D65 / D140 (CNH 2142, 2152), 40ft Cross Auger</t>
  </si>
  <si>
    <t>D60 / D65 / D135 (CNH 2142, 2152), 35ft Cross Auger</t>
  </si>
  <si>
    <t>D60 / D65 / D130 (CNH 2142, 2152), 30ft Cross Auger</t>
  </si>
  <si>
    <t>D60 / D65 / D125 (CNH 2142, 2152), 25ft Cross Auger</t>
  </si>
  <si>
    <t>FD70 / FD75 / FD145 (CNH 2162), 45ft Cross Auger</t>
  </si>
  <si>
    <t>FD70 / FD75 / FD140 (CNH 2162), 40ft Cross Auger</t>
  </si>
  <si>
    <t>FD70 / FD75 / FD135 (CNH 2162), 35ft Cross Auger</t>
  </si>
  <si>
    <t>FD70 / FD75 / FD130 (CNH 2162), 30ft Cross Auger</t>
  </si>
  <si>
    <t>FD250, 50ft Cross Auger</t>
  </si>
  <si>
    <t>FD245, 45ft Cross Auger</t>
  </si>
  <si>
    <t>FD240, Triple Reel, 40ft Cross Auger</t>
  </si>
  <si>
    <t>FD241, Dual Reel, 40ft Cross Auger</t>
  </si>
  <si>
    <t>FD235, 35ft Cross Auger</t>
  </si>
  <si>
    <t>Single section Land Roller, 11 1/2 Foot</t>
  </si>
  <si>
    <t>Ground Levelling Blade,  11.5 foot</t>
  </si>
  <si>
    <t xml:space="preserve">Single section Land Roller, 14 Foot </t>
  </si>
  <si>
    <t xml:space="preserve">Ground Levelling Blade,  14 foot </t>
  </si>
  <si>
    <t xml:space="preserve">Single section Land Roller, 17 Foot </t>
  </si>
  <si>
    <t>Ground Levelling Blade,  17 foot</t>
  </si>
  <si>
    <t xml:space="preserve">Single section Land Roller, 20 Foot </t>
  </si>
  <si>
    <t>Ground Levelling Blade,  20</t>
  </si>
  <si>
    <t>8-14-1 Quarter Turn Land Roller, 14 Foot</t>
  </si>
  <si>
    <t>8-20-1  Turn Land Roller, 20 Foot</t>
  </si>
  <si>
    <t>Ground Levelling Blade</t>
  </si>
  <si>
    <t xml:space="preserve">12-31-3 3 section Land Roller, 31 Foot </t>
  </si>
  <si>
    <t>Ground Levelling Blade,  31</t>
  </si>
  <si>
    <t xml:space="preserve">12-36-3 3 section Land Roller, 36 Foot </t>
  </si>
  <si>
    <t>Ground Levelling Blade,  36 foot</t>
  </si>
  <si>
    <t xml:space="preserve">12-42-3 3 section Land Roller, 42 Foot </t>
  </si>
  <si>
    <t>Ground Levelling Blade,  42 foot</t>
  </si>
  <si>
    <t xml:space="preserve">12-46-3 3 section Land Roller, 46 Foot </t>
  </si>
  <si>
    <t>Ground Levelling Blade,  46 foot</t>
  </si>
  <si>
    <t xml:space="preserve">12-52-3 3 section Land Roller, 52 Foot </t>
  </si>
  <si>
    <t>Ground Levelling Blade,  52 foot</t>
  </si>
  <si>
    <t xml:space="preserve">12-56-5, 5 section Land Roller, 56 Foot </t>
  </si>
  <si>
    <t xml:space="preserve">12-62-5, 5 section Land Roller, 62 Foot </t>
  </si>
  <si>
    <t xml:space="preserve">12-66-5, 5 section Land Roller, 66 Foot </t>
  </si>
  <si>
    <t xml:space="preserve">12-70-5, 5 section Land Roller, 70 Foot </t>
  </si>
  <si>
    <t>TERRAFORMER 8650 - 11K# Ag Hitch, Six Hydraulic Functions</t>
  </si>
  <si>
    <t>TERRAFORMER Scraper Hitch Kit - Case / NH Pattern</t>
  </si>
  <si>
    <t>TERRAFORMER 5th Wheel Transport Hitch</t>
  </si>
  <si>
    <t>TERRAFORMER Hydraulic Valve Multiplier for 5 Valve Tractors</t>
  </si>
  <si>
    <t>TERRAFORMER Hydraulic Valve Multipliers for 4 Valve Tractors</t>
  </si>
  <si>
    <t>6 Electric Proportional Hyd Valve for Tractors w/ Manual Valves</t>
  </si>
  <si>
    <t>Recon 300 - Pulltype, 7ft rolls with 540 RPM PTO</t>
  </si>
  <si>
    <t>Recon 300 - Pulltype, 7ft rolls with 1000 RPM PTO</t>
  </si>
  <si>
    <t>Recon 300 - Pulltype, 9ft rolls with 1000 RPM PTO</t>
  </si>
  <si>
    <t>Spin Spreader kit, 7 ft kit</t>
  </si>
  <si>
    <t>Spin Spreader kit, 9 ft kit</t>
  </si>
  <si>
    <t xml:space="preserve">Complete 10 ft Shielded Sprayer, 12 gal tank, ATV receiver mounts </t>
  </si>
  <si>
    <t xml:space="preserve">Complete 15 ft Shielded Sprayer, 50 gal tank, UTV box mount </t>
  </si>
  <si>
    <t>Complete 15 ft Shielded Sprayer, 50 gal tank, 3 PT hitch mount</t>
  </si>
  <si>
    <t xml:space="preserve">Shielded Boom section, 5 ft center, 3 way rollover nozzles </t>
  </si>
  <si>
    <t xml:space="preserve">Shielded Boom section, 5 ft left, 3 way rollover nozzles </t>
  </si>
  <si>
    <t xml:space="preserve">Shielded Boom section, 5 ft right, 3 way rollover nozzles </t>
  </si>
  <si>
    <t>Road Side Sprayer, w Honda Pump and Microtrak autorate controller</t>
  </si>
  <si>
    <t>Road Side Sprayer, w Honda Pump and manual pressure control</t>
  </si>
  <si>
    <t xml:space="preserve">S18 Shielded Sprayer Boom, 7ft 4 nozzle center w/ Varitarget </t>
  </si>
  <si>
    <t xml:space="preserve">S18 Shielded Sprayer Boom, 5ft 3 nozzle left w/ Varitarget </t>
  </si>
  <si>
    <t xml:space="preserve">S18 Shielded Sprayer Boom, 5ft 3 nozzle right w/ Varitarget </t>
  </si>
  <si>
    <t xml:space="preserve">Shielded Sprayer Boom, 7ft 4 nozzle right w/ Varitarget  </t>
  </si>
  <si>
    <t>MultiTrailer - 32 Foot, tandem-axle Hay Hauling System</t>
  </si>
  <si>
    <t>MultiTrailer - 32 Foot, Tri-axle Hay Hauling System</t>
  </si>
  <si>
    <t>Kingpin Hitch</t>
  </si>
  <si>
    <t>2 5/16 Ball Ezee Guide Hitch</t>
  </si>
  <si>
    <t>16 Ply Spare Tire w/ Rim</t>
  </si>
  <si>
    <t>Rear Flashing Amber Light</t>
  </si>
  <si>
    <t>Column1</t>
  </si>
  <si>
    <t>Plus applicable Taxes</t>
  </si>
  <si>
    <t>Quote is valid for 30 days.</t>
  </si>
  <si>
    <t>60 gallon tank for 3 point hitch</t>
  </si>
  <si>
    <t>Dual 60 gallon tanks for 3 point hitch</t>
  </si>
  <si>
    <t>12-52-3 3 section Land Roller, New Style</t>
  </si>
  <si>
    <r>
      <t>Road Side Sprayer</t>
    </r>
    <r>
      <rPr>
        <sz val="11"/>
        <color theme="1"/>
        <rFont val="Calibri"/>
        <family val="2"/>
        <scheme val="minor"/>
      </rPr>
      <t>, w Electric Pump and Microtrak autorate controller</t>
    </r>
  </si>
  <si>
    <r>
      <t>Road Side Sprayer</t>
    </r>
    <r>
      <rPr>
        <sz val="11"/>
        <color theme="1"/>
        <rFont val="Calibri"/>
        <family val="2"/>
        <scheme val="minor"/>
      </rPr>
      <t>, w Electric Pump and manual pressure control</t>
    </r>
  </si>
  <si>
    <t>Approx lead time</t>
  </si>
  <si>
    <t>Name</t>
  </si>
  <si>
    <t>Address</t>
  </si>
  <si>
    <t>Phone #</t>
  </si>
  <si>
    <t>Contact</t>
  </si>
  <si>
    <t>Customer</t>
  </si>
  <si>
    <t>Date</t>
  </si>
  <si>
    <t>Sales Person</t>
  </si>
  <si>
    <t>Email</t>
  </si>
  <si>
    <t>Cash Discount - paid in 10 days of Invoice</t>
  </si>
  <si>
    <t>Description</t>
  </si>
  <si>
    <t>Winter Booking Discount (3%)</t>
  </si>
  <si>
    <t>Multi-Unit Discount (1.5%)</t>
  </si>
  <si>
    <t>Stocking Dealer Discount (1%)</t>
  </si>
  <si>
    <t xml:space="preserve">Shielded sprayer Boom, 7ft 4 nozzle Left w/ Varitarget  </t>
  </si>
  <si>
    <t>Crate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</si>
</sst>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[$$-1009]* #,##0_-;\-[$$-1009]* #,##0_-;_-[$$-1009]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Eras Bold ITC"/>
      <family val="2"/>
    </font>
    <font>
      <sz val="11"/>
      <color theme="1"/>
      <name val="Eras Demi ITC"/>
      <family val="2"/>
    </font>
    <font>
      <sz val="12"/>
      <color theme="1"/>
      <name val="Eras Demi ITC"/>
      <family val="2"/>
    </font>
    <font>
      <sz val="14"/>
      <color theme="1"/>
      <name val="Eras Demi ITC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Eras Bold ITC"/>
      <family val="2"/>
    </font>
    <font>
      <sz val="9"/>
      <name val="Eras Bold ITC"/>
      <family val="2"/>
    </font>
    <font>
      <sz val="11"/>
      <name val="Eras Medium ITC"/>
      <family val="2"/>
    </font>
    <font>
      <sz val="14"/>
      <color theme="1"/>
      <name val="Eras Bold ITC"/>
      <family val="2"/>
    </font>
    <font>
      <b/>
      <sz val="11"/>
      <name val="Eras Bold ITC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9" fontId="0" fillId="0" borderId="0" xfId="0" applyNumberFormat="1"/>
    <xf numFmtId="164" fontId="0" fillId="0" borderId="0" xfId="1" applyFont="1"/>
    <xf numFmtId="164" fontId="0" fillId="0" borderId="0" xfId="0" applyNumberFormat="1"/>
    <xf numFmtId="0" fontId="0" fillId="0" borderId="0" xfId="1" applyNumberFormat="1" applyFont="1"/>
    <xf numFmtId="44" fontId="0" fillId="0" borderId="0" xfId="1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2" xfId="0" applyFont="1" applyBorder="1"/>
    <xf numFmtId="0" fontId="7" fillId="0" borderId="2" xfId="0" applyFont="1" applyBorder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/>
    </xf>
    <xf numFmtId="0" fontId="0" fillId="5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4" fontId="5" fillId="3" borderId="1" xfId="1" applyFont="1" applyFill="1" applyBorder="1"/>
    <xf numFmtId="0" fontId="7" fillId="0" borderId="0" xfId="0" applyFont="1"/>
    <xf numFmtId="0" fontId="11" fillId="0" borderId="0" xfId="0" applyFont="1" applyAlignment="1">
      <alignment horizontal="left" vertical="center" indent="5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164" fontId="7" fillId="4" borderId="1" xfId="1" applyFont="1" applyFill="1" applyBorder="1"/>
    <xf numFmtId="0" fontId="5" fillId="0" borderId="0" xfId="0" applyFont="1"/>
    <xf numFmtId="164" fontId="5" fillId="0" borderId="0" xfId="1" applyFont="1" applyBorder="1"/>
    <xf numFmtId="9" fontId="7" fillId="2" borderId="1" xfId="0" applyNumberFormat="1" applyFont="1" applyFill="1" applyBorder="1"/>
    <xf numFmtId="164" fontId="7" fillId="2" borderId="1" xfId="1" applyFont="1" applyFill="1" applyBorder="1"/>
    <xf numFmtId="164" fontId="5" fillId="3" borderId="1" xfId="0" applyNumberFormat="1" applyFont="1" applyFill="1" applyBorder="1"/>
    <xf numFmtId="9" fontId="7" fillId="4" borderId="1" xfId="0" applyNumberFormat="1" applyFont="1" applyFill="1" applyBorder="1"/>
    <xf numFmtId="0" fontId="11" fillId="0" borderId="2" xfId="0" applyFont="1" applyBorder="1"/>
    <xf numFmtId="164" fontId="11" fillId="2" borderId="1" xfId="1" applyFont="1" applyFill="1" applyBorder="1"/>
    <xf numFmtId="164" fontId="11" fillId="3" borderId="1" xfId="1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0" fillId="6" borderId="4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center"/>
    </xf>
    <xf numFmtId="0" fontId="12" fillId="6" borderId="6" xfId="0" applyFont="1" applyFill="1" applyBorder="1"/>
    <xf numFmtId="0" fontId="0" fillId="7" borderId="4" xfId="0" applyFill="1" applyBorder="1"/>
    <xf numFmtId="0" fontId="0" fillId="7" borderId="5" xfId="0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0" fillId="6" borderId="7" xfId="0" applyFill="1" applyBorder="1" applyAlignment="1">
      <alignment horizontal="left" vertical="top" wrapText="1"/>
    </xf>
    <xf numFmtId="0" fontId="0" fillId="6" borderId="0" xfId="0" applyFill="1" applyAlignment="1">
      <alignment horizontal="center"/>
    </xf>
    <xf numFmtId="0" fontId="12" fillId="6" borderId="8" xfId="0" applyFont="1" applyFill="1" applyBorder="1"/>
    <xf numFmtId="0" fontId="0" fillId="7" borderId="7" xfId="0" applyFill="1" applyBorder="1"/>
    <xf numFmtId="0" fontId="0" fillId="7" borderId="0" xfId="0" applyFill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0" fillId="6" borderId="9" xfId="0" applyFill="1" applyBorder="1" applyAlignment="1">
      <alignment horizontal="left" vertical="top" wrapText="1"/>
    </xf>
    <xf numFmtId="0" fontId="0" fillId="6" borderId="10" xfId="0" applyFill="1" applyBorder="1" applyAlignment="1">
      <alignment horizontal="center"/>
    </xf>
    <xf numFmtId="0" fontId="12" fillId="6" borderId="11" xfId="0" applyFont="1" applyFill="1" applyBorder="1"/>
    <xf numFmtId="0" fontId="0" fillId="7" borderId="9" xfId="0" applyFill="1" applyBorder="1"/>
    <xf numFmtId="0" fontId="0" fillId="7" borderId="10" xfId="0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12" fillId="6" borderId="6" xfId="0" applyFont="1" applyFill="1" applyBorder="1" applyAlignment="1">
      <alignment horizontal="center"/>
    </xf>
    <xf numFmtId="0" fontId="0" fillId="6" borderId="7" xfId="0" applyFill="1" applyBorder="1" applyAlignment="1">
      <alignment horizontal="left"/>
    </xf>
    <xf numFmtId="0" fontId="12" fillId="6" borderId="8" xfId="0" applyFont="1" applyFill="1" applyBorder="1" applyAlignment="1">
      <alignment horizontal="center"/>
    </xf>
    <xf numFmtId="0" fontId="0" fillId="6" borderId="9" xfId="0" applyFill="1" applyBorder="1" applyAlignment="1">
      <alignment horizontal="left"/>
    </xf>
    <xf numFmtId="0" fontId="12" fillId="6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wrapText="1"/>
    </xf>
    <xf numFmtId="0" fontId="0" fillId="0" borderId="1" xfId="0" applyBorder="1"/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right"/>
    </xf>
    <xf numFmtId="9" fontId="7" fillId="0" borderId="1" xfId="0" applyNumberFormat="1" applyFont="1" applyBorder="1" applyAlignment="1">
      <alignment horizontal="right"/>
    </xf>
    <xf numFmtId="44" fontId="0" fillId="0" borderId="0" xfId="0" applyNumberForma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4">
    <dxf>
      <fill>
        <patternFill patternType="solid">
          <fgColor indexed="64"/>
          <bgColor theme="6" tint="0.39997558519241921"/>
        </patternFill>
      </fill>
      <alignment horizontal="center" vertical="bottom" textRotation="0" wrapText="0" indent="0" justifyLastLine="0" shrinkToFit="0" readingOrder="0"/>
    </dxf>
    <dxf>
      <numFmt numFmtId="165" formatCode="_-[$$-1009]* #,##0_-;\-[$$-1009]* #,##0_-;_-[$$-1009]* &quot;-&quot;??_-;_-@_-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0%20Pricing\2025\Ag%20Shield%202025%20CAD%20Retail%20Price%20list%20Mar.xlsb.xlsx" TargetMode="External"/><Relationship Id="rId1" Type="http://schemas.openxmlformats.org/officeDocument/2006/relationships/externalLinkPath" Target="file:///S:\0%20Pricing\2025\Ag%20Shield%202025%20CAD%20Retail%20Price%20list%20Mar.xls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oss Augers"/>
      <sheetName val="Allitems"/>
      <sheetName val="Cross Auger Part Numbers"/>
      <sheetName val="1 Section Qtr Turn"/>
      <sheetName val="1 Section LR"/>
      <sheetName val="3 Section LR"/>
      <sheetName val="3 Section LR 21mm"/>
      <sheetName val="5 Section LR"/>
      <sheetName val="Terraformer"/>
      <sheetName val="Recon"/>
      <sheetName val="ATV Utility Sprayers"/>
      <sheetName val="Road Side Truck"/>
      <sheetName val="Road Side 3Pt"/>
      <sheetName val="MultiTrai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I22">
            <v>8665</v>
          </cell>
        </row>
        <row r="23">
          <cell r="I23">
            <v>6050</v>
          </cell>
        </row>
        <row r="30">
          <cell r="I30">
            <v>5250</v>
          </cell>
        </row>
        <row r="31">
          <cell r="I31">
            <v>6300</v>
          </cell>
        </row>
      </sheetData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683650-8549-476D-A156-2577D6B64A5F}" name="itemlist" displayName="itemlist" ref="A1:D189" totalsRowShown="0">
  <autoFilter ref="A1:D189" xr:uid="{CF683650-8549-476D-A156-2577D6B64A5F}"/>
  <tableColumns count="4">
    <tableColumn id="1" xr3:uid="{E6478F30-57F4-4BD3-91E8-D09511133AEC}" name="part #" dataDxfId="3"/>
    <tableColumn id="2" xr3:uid="{971CCEB1-BBEE-41B9-B7B1-57AF7CA1C0A7}" name="desc" dataDxfId="2"/>
    <tableColumn id="3" xr3:uid="{162045FC-7B34-489E-9845-CDF9DEEFCD99}" name="MSRP" dataDxfId="1"/>
    <tableColumn id="4" xr3:uid="{02CEA6BA-376F-413C-B21E-29B89B538673}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7313-30B5-4FE1-B11E-0133B16F2C50}">
  <dimension ref="B2:H41"/>
  <sheetViews>
    <sheetView tabSelected="1" topLeftCell="A8" zoomScale="112" zoomScaleNormal="112" workbookViewId="0">
      <selection activeCell="E33" sqref="E33"/>
    </sheetView>
  </sheetViews>
  <sheetFormatPr defaultRowHeight="14.4" x14ac:dyDescent="0.3"/>
  <cols>
    <col min="1" max="1" width="1" customWidth="1"/>
    <col min="2" max="2" width="13.88671875" customWidth="1"/>
    <col min="3" max="3" width="65" customWidth="1"/>
    <col min="4" max="4" width="21.33203125" customWidth="1"/>
    <col min="5" max="5" width="21.33203125" bestFit="1" customWidth="1"/>
    <col min="7" max="7" width="11.5546875" bestFit="1" customWidth="1"/>
    <col min="8" max="8" width="10.5546875" bestFit="1" customWidth="1"/>
    <col min="9" max="9" width="9.5546875" customWidth="1"/>
  </cols>
  <sheetData>
    <row r="2" spans="2:5" ht="23.4" x14ac:dyDescent="0.3">
      <c r="C2" s="6" t="s">
        <v>4</v>
      </c>
    </row>
    <row r="3" spans="2:5" x14ac:dyDescent="0.3">
      <c r="C3" s="7" t="s">
        <v>5</v>
      </c>
      <c r="D3" s="8"/>
      <c r="E3" s="8"/>
    </row>
    <row r="4" spans="2:5" x14ac:dyDescent="0.3">
      <c r="C4" s="7" t="s">
        <v>6</v>
      </c>
      <c r="D4" s="8"/>
      <c r="E4" s="8"/>
    </row>
    <row r="5" spans="2:5" ht="15.6" x14ac:dyDescent="0.3">
      <c r="C5" s="9" t="s">
        <v>7</v>
      </c>
      <c r="D5" s="8"/>
      <c r="E5" s="8"/>
    </row>
    <row r="6" spans="2:5" ht="18" x14ac:dyDescent="0.35">
      <c r="B6" s="21"/>
      <c r="C6" s="22"/>
      <c r="D6" s="21"/>
      <c r="E6" s="21"/>
    </row>
    <row r="7" spans="2:5" ht="18" x14ac:dyDescent="0.35">
      <c r="B7" s="80" t="s">
        <v>9</v>
      </c>
      <c r="C7" s="80"/>
      <c r="D7" s="80"/>
      <c r="E7" s="70"/>
    </row>
    <row r="8" spans="2:5" ht="18" x14ac:dyDescent="0.35">
      <c r="B8" s="81" t="s">
        <v>301</v>
      </c>
      <c r="C8" s="81"/>
      <c r="D8" s="75" t="s">
        <v>303</v>
      </c>
      <c r="E8" s="23"/>
    </row>
    <row r="9" spans="2:5" ht="18" x14ac:dyDescent="0.35">
      <c r="B9" s="76" t="s">
        <v>297</v>
      </c>
      <c r="C9" s="26"/>
      <c r="D9" s="75"/>
      <c r="E9" s="23"/>
    </row>
    <row r="10" spans="2:5" ht="18" x14ac:dyDescent="0.35">
      <c r="B10" s="76" t="s">
        <v>298</v>
      </c>
      <c r="C10" s="26"/>
      <c r="D10" s="75"/>
      <c r="E10" s="23"/>
    </row>
    <row r="11" spans="2:5" ht="18" x14ac:dyDescent="0.35">
      <c r="B11" s="76" t="s">
        <v>299</v>
      </c>
      <c r="C11" s="26"/>
      <c r="E11" s="23"/>
    </row>
    <row r="12" spans="2:5" ht="18" x14ac:dyDescent="0.35">
      <c r="B12" s="76" t="s">
        <v>304</v>
      </c>
      <c r="C12" s="26"/>
      <c r="E12" s="23"/>
    </row>
    <row r="13" spans="2:5" ht="18" x14ac:dyDescent="0.35">
      <c r="B13" s="76" t="s">
        <v>300</v>
      </c>
      <c r="C13" s="26"/>
      <c r="E13" s="23"/>
    </row>
    <row r="14" spans="2:5" ht="18" x14ac:dyDescent="0.35">
      <c r="B14" s="26"/>
      <c r="C14" s="77" t="s">
        <v>302</v>
      </c>
      <c r="D14" s="78">
        <f ca="1">TODAY()</f>
        <v>46198</v>
      </c>
      <c r="E14" s="23"/>
    </row>
    <row r="15" spans="2:5" ht="18" x14ac:dyDescent="0.35">
      <c r="B15" s="26"/>
      <c r="C15" s="74" t="s">
        <v>296</v>
      </c>
      <c r="D15" s="26"/>
      <c r="E15" s="21"/>
    </row>
    <row r="16" spans="2:5" ht="18" x14ac:dyDescent="0.35">
      <c r="B16" s="26"/>
      <c r="C16" s="74"/>
      <c r="D16" s="26"/>
      <c r="E16" s="21"/>
    </row>
    <row r="17" spans="2:8" ht="18" x14ac:dyDescent="0.35">
      <c r="B17" s="24" t="s">
        <v>18</v>
      </c>
      <c r="C17" s="24" t="s">
        <v>306</v>
      </c>
      <c r="D17" s="24" t="s">
        <v>8</v>
      </c>
      <c r="E17" s="21"/>
    </row>
    <row r="18" spans="2:8" ht="18" x14ac:dyDescent="0.35">
      <c r="B18" s="65">
        <v>405852</v>
      </c>
      <c r="C18" s="66" t="str">
        <f>_xlfn.XLOOKUP(B18,itemlist[part '#],itemlist[desc])</f>
        <v>640FD / 740FD / RD40F, 40ft Cross Auger</v>
      </c>
      <c r="D18" s="25">
        <f>_xlfn.XLOOKUP('CND Dealer Quote'!B18,itemlist[part '#],itemlist[MSRP])</f>
        <v>7800</v>
      </c>
      <c r="E18" s="26"/>
    </row>
    <row r="19" spans="2:8" ht="18" x14ac:dyDescent="0.35">
      <c r="B19" s="65"/>
      <c r="C19" s="66" t="str">
        <f>_xlfn.XLOOKUP(B19,itemlist[part '#],itemlist[desc])</f>
        <v>-</v>
      </c>
      <c r="D19" s="25">
        <f>_xlfn.XLOOKUP('CND Dealer Quote'!B19,itemlist[part '#],itemlist[MSRP])</f>
        <v>0</v>
      </c>
      <c r="E19" s="26"/>
    </row>
    <row r="20" spans="2:8" ht="18" x14ac:dyDescent="0.35">
      <c r="B20" s="65"/>
      <c r="C20" s="66" t="str">
        <f>_xlfn.XLOOKUP(B20,itemlist[part '#],itemlist[desc])</f>
        <v>-</v>
      </c>
      <c r="D20" s="25">
        <f>_xlfn.XLOOKUP('CND Dealer Quote'!B20,itemlist[part '#],itemlist[MSRP])</f>
        <v>0</v>
      </c>
      <c r="E20" s="26"/>
    </row>
    <row r="21" spans="2:8" ht="18" x14ac:dyDescent="0.35">
      <c r="B21" s="65"/>
      <c r="C21" s="66" t="str">
        <f>_xlfn.XLOOKUP(B21,itemlist[part '#],itemlist[desc])</f>
        <v>-</v>
      </c>
      <c r="D21" s="25">
        <f>_xlfn.XLOOKUP('CND Dealer Quote'!B21,itemlist[part '#],itemlist[MSRP])</f>
        <v>0</v>
      </c>
      <c r="E21" s="26"/>
    </row>
    <row r="22" spans="2:8" ht="18" x14ac:dyDescent="0.35">
      <c r="B22" s="65"/>
      <c r="C22" s="66" t="str">
        <f>_xlfn.XLOOKUP(B22,itemlist[part '#],itemlist[desc])</f>
        <v>-</v>
      </c>
      <c r="D22" s="25">
        <f>_xlfn.XLOOKUP('CND Dealer Quote'!B22,itemlist[part '#],itemlist[MSRP])</f>
        <v>0</v>
      </c>
      <c r="E22" s="26"/>
    </row>
    <row r="23" spans="2:8" ht="18" x14ac:dyDescent="0.35">
      <c r="B23" s="65"/>
      <c r="C23" s="66" t="str">
        <f>_xlfn.XLOOKUP(B23,itemlist[part '#],itemlist[desc])</f>
        <v>-</v>
      </c>
      <c r="D23" s="25">
        <f>_xlfn.XLOOKUP('CND Dealer Quote'!B23,itemlist[part '#],itemlist[MSRP])</f>
        <v>0</v>
      </c>
      <c r="E23" s="26"/>
    </row>
    <row r="24" spans="2:8" ht="18" x14ac:dyDescent="0.35">
      <c r="B24" s="65"/>
      <c r="C24" s="66" t="str">
        <f>_xlfn.XLOOKUP(B24,itemlist[part '#],itemlist[desc])</f>
        <v>-</v>
      </c>
      <c r="D24" s="25">
        <f>_xlfn.XLOOKUP('CND Dealer Quote'!B24,itemlist[part '#],itemlist[MSRP])</f>
        <v>0</v>
      </c>
      <c r="E24" s="26"/>
    </row>
    <row r="25" spans="2:8" ht="18" x14ac:dyDescent="0.35">
      <c r="B25" s="10"/>
      <c r="C25" s="18" t="s">
        <v>0</v>
      </c>
      <c r="D25" s="20">
        <f>SUM(D18:D24)</f>
        <v>7800</v>
      </c>
      <c r="E25" s="27"/>
    </row>
    <row r="26" spans="2:8" ht="18" x14ac:dyDescent="0.35">
      <c r="B26" s="28">
        <v>0.2</v>
      </c>
      <c r="C26" s="19" t="s">
        <v>36</v>
      </c>
      <c r="D26" s="29">
        <f>D25*B26</f>
        <v>1560</v>
      </c>
    </row>
    <row r="27" spans="2:8" ht="18" x14ac:dyDescent="0.35">
      <c r="B27" s="10"/>
      <c r="C27" s="18" t="s">
        <v>1</v>
      </c>
      <c r="D27" s="30">
        <f>D25-(D25*B26)</f>
        <v>6240</v>
      </c>
      <c r="E27" s="27"/>
    </row>
    <row r="28" spans="2:8" ht="18" x14ac:dyDescent="0.35">
      <c r="B28" s="31">
        <v>0.05</v>
      </c>
      <c r="C28" s="19" t="s">
        <v>305</v>
      </c>
      <c r="D28" s="29">
        <f>D27*B28</f>
        <v>312</v>
      </c>
      <c r="F28" s="1"/>
      <c r="G28" s="2"/>
    </row>
    <row r="29" spans="2:8" ht="18" x14ac:dyDescent="0.35">
      <c r="B29" s="31">
        <v>0</v>
      </c>
      <c r="C29" s="68" t="s">
        <v>307</v>
      </c>
      <c r="D29" s="29">
        <f>(D27-D28)*B29</f>
        <v>0</v>
      </c>
      <c r="F29" s="1"/>
      <c r="G29" s="2"/>
      <c r="H29" s="2"/>
    </row>
    <row r="30" spans="2:8" ht="18" x14ac:dyDescent="0.35">
      <c r="B30" s="31">
        <v>0</v>
      </c>
      <c r="C30" s="68" t="s">
        <v>308</v>
      </c>
      <c r="D30" s="29">
        <f>(D27-D28-D29)*B30</f>
        <v>0</v>
      </c>
      <c r="F30" s="1"/>
      <c r="G30" s="2"/>
      <c r="H30" s="2"/>
    </row>
    <row r="31" spans="2:8" ht="18" x14ac:dyDescent="0.35">
      <c r="B31" s="31">
        <v>0</v>
      </c>
      <c r="C31" s="68" t="s">
        <v>309</v>
      </c>
      <c r="D31" s="29">
        <f>(D27-D28-D29-30)*B31</f>
        <v>0</v>
      </c>
      <c r="F31" s="1"/>
      <c r="G31" s="2"/>
    </row>
    <row r="32" spans="2:8" ht="18" x14ac:dyDescent="0.35">
      <c r="B32" s="32"/>
      <c r="C32" s="72" t="s">
        <v>1</v>
      </c>
      <c r="D32" s="33">
        <f>D27-D28-D29-D31</f>
        <v>5928</v>
      </c>
      <c r="F32" s="1"/>
      <c r="G32" s="2"/>
    </row>
    <row r="33" spans="2:7" ht="18" x14ac:dyDescent="0.35">
      <c r="B33" s="32"/>
      <c r="C33" s="72" t="s">
        <v>311</v>
      </c>
      <c r="D33" s="29">
        <v>250</v>
      </c>
      <c r="F33" s="1"/>
      <c r="G33" s="2"/>
    </row>
    <row r="34" spans="2:7" ht="18" x14ac:dyDescent="0.35">
      <c r="B34" s="67"/>
      <c r="C34" s="72" t="s">
        <v>2</v>
      </c>
      <c r="D34" s="29">
        <v>0</v>
      </c>
      <c r="F34" s="1"/>
      <c r="G34" s="5"/>
    </row>
    <row r="35" spans="2:7" ht="18" x14ac:dyDescent="0.35">
      <c r="B35" s="11"/>
      <c r="C35" s="72" t="s">
        <v>3</v>
      </c>
      <c r="D35" s="29">
        <v>0</v>
      </c>
      <c r="F35" s="1"/>
      <c r="G35" s="4"/>
    </row>
    <row r="36" spans="2:7" ht="18" x14ac:dyDescent="0.35">
      <c r="B36" s="21"/>
      <c r="C36" s="71" t="s">
        <v>37</v>
      </c>
      <c r="D36" s="34">
        <f>D32+D34+D35+D33</f>
        <v>6178</v>
      </c>
      <c r="G36" s="4"/>
    </row>
    <row r="37" spans="2:7" x14ac:dyDescent="0.3">
      <c r="D37" s="3"/>
      <c r="E37" s="73"/>
      <c r="G37" s="4"/>
    </row>
    <row r="38" spans="2:7" x14ac:dyDescent="0.3">
      <c r="B38" s="79" t="s">
        <v>290</v>
      </c>
      <c r="C38" s="79"/>
      <c r="D38" s="79"/>
      <c r="E38" s="69"/>
      <c r="G38" s="4"/>
    </row>
    <row r="39" spans="2:7" x14ac:dyDescent="0.3">
      <c r="B39" s="79" t="s">
        <v>289</v>
      </c>
      <c r="C39" s="79"/>
      <c r="D39" s="79"/>
      <c r="E39" s="69"/>
      <c r="G39" s="4"/>
    </row>
    <row r="40" spans="2:7" x14ac:dyDescent="0.3">
      <c r="G40" s="4"/>
    </row>
    <row r="41" spans="2:7" x14ac:dyDescent="0.3">
      <c r="G41" s="4"/>
    </row>
  </sheetData>
  <mergeCells count="4">
    <mergeCell ref="B39:D39"/>
    <mergeCell ref="B7:D7"/>
    <mergeCell ref="B8:C8"/>
    <mergeCell ref="B38:D38"/>
  </mergeCells>
  <pageMargins left="0.25" right="0.25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F57DF0-CDD1-4E0B-9408-990067DD6361}">
          <x14:formula1>
            <xm:f>itemlist!$A:$A</xm:f>
          </x14:formula1>
          <xm:sqref>B18:B24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E429-8E50-4F36-A316-54D748C30677}">
  <dimension ref="A1:D189"/>
  <sheetViews>
    <sheetView topLeftCell="A163" workbookViewId="0">
      <selection activeCell="C189" sqref="C189"/>
    </sheetView>
  </sheetViews>
  <sheetFormatPr defaultRowHeight="14.4" x14ac:dyDescent="0.3"/>
  <cols>
    <col min="2" max="2" width="62.88671875" bestFit="1" customWidth="1"/>
    <col min="3" max="3" width="10" bestFit="1" customWidth="1"/>
  </cols>
  <sheetData>
    <row r="1" spans="1:4" x14ac:dyDescent="0.3">
      <c r="A1" t="s">
        <v>15</v>
      </c>
      <c r="B1" t="s">
        <v>16</v>
      </c>
      <c r="C1" t="s">
        <v>17</v>
      </c>
      <c r="D1" t="s">
        <v>288</v>
      </c>
    </row>
    <row r="2" spans="1:4" x14ac:dyDescent="0.3">
      <c r="A2" s="12"/>
      <c r="B2" s="14" t="s">
        <v>20</v>
      </c>
      <c r="C2" s="13"/>
    </row>
    <row r="3" spans="1:4" x14ac:dyDescent="0.3">
      <c r="A3" s="12">
        <v>800004</v>
      </c>
      <c r="B3" s="14" t="s">
        <v>234</v>
      </c>
      <c r="C3" s="13">
        <v>20400</v>
      </c>
    </row>
    <row r="4" spans="1:4" x14ac:dyDescent="0.3">
      <c r="A4" s="12">
        <v>805015</v>
      </c>
      <c r="B4" s="14" t="s">
        <v>235</v>
      </c>
      <c r="C4" s="13">
        <v>7500</v>
      </c>
    </row>
    <row r="5" spans="1:4" x14ac:dyDescent="0.3">
      <c r="A5" s="12">
        <v>800007</v>
      </c>
      <c r="B5" s="14" t="s">
        <v>10</v>
      </c>
      <c r="C5" s="13">
        <v>950</v>
      </c>
    </row>
    <row r="6" spans="1:4" x14ac:dyDescent="0.3">
      <c r="A6" s="12">
        <v>800003</v>
      </c>
      <c r="B6" s="14" t="s">
        <v>236</v>
      </c>
      <c r="C6" s="13">
        <v>23500</v>
      </c>
    </row>
    <row r="7" spans="1:4" x14ac:dyDescent="0.3">
      <c r="A7" s="12">
        <v>803335</v>
      </c>
      <c r="B7" s="14" t="s">
        <v>237</v>
      </c>
      <c r="C7" s="13">
        <v>8800</v>
      </c>
    </row>
    <row r="8" spans="1:4" x14ac:dyDescent="0.3">
      <c r="A8" s="12">
        <v>804640</v>
      </c>
      <c r="B8" s="14" t="s">
        <v>11</v>
      </c>
      <c r="C8" s="13">
        <v>1050</v>
      </c>
    </row>
    <row r="9" spans="1:4" x14ac:dyDescent="0.3">
      <c r="A9" s="12">
        <v>800005</v>
      </c>
      <c r="B9" s="14" t="s">
        <v>238</v>
      </c>
      <c r="C9" s="13">
        <v>24500</v>
      </c>
    </row>
    <row r="10" spans="1:4" x14ac:dyDescent="0.3">
      <c r="A10" s="12">
        <v>805001</v>
      </c>
      <c r="B10" s="14" t="s">
        <v>239</v>
      </c>
      <c r="C10" s="13">
        <v>9500</v>
      </c>
    </row>
    <row r="11" spans="1:4" x14ac:dyDescent="0.3">
      <c r="A11" s="12">
        <v>804286</v>
      </c>
      <c r="B11" s="14" t="s">
        <v>12</v>
      </c>
      <c r="C11" s="13">
        <v>1150</v>
      </c>
    </row>
    <row r="12" spans="1:4" x14ac:dyDescent="0.3">
      <c r="A12" s="12">
        <v>800002</v>
      </c>
      <c r="B12" s="14" t="s">
        <v>240</v>
      </c>
      <c r="C12" s="13">
        <v>27600</v>
      </c>
    </row>
    <row r="13" spans="1:4" x14ac:dyDescent="0.3">
      <c r="A13" s="12">
        <v>805356</v>
      </c>
      <c r="B13" s="14" t="s">
        <v>241</v>
      </c>
      <c r="C13" s="13">
        <v>10600</v>
      </c>
    </row>
    <row r="14" spans="1:4" x14ac:dyDescent="0.3">
      <c r="A14" s="12">
        <v>804647</v>
      </c>
      <c r="B14" s="14" t="s">
        <v>13</v>
      </c>
      <c r="C14" s="13">
        <v>1250</v>
      </c>
    </row>
    <row r="15" spans="1:4" x14ac:dyDescent="0.3">
      <c r="A15" s="12">
        <v>803000</v>
      </c>
      <c r="B15" t="s">
        <v>14</v>
      </c>
      <c r="C15" s="13">
        <v>1600</v>
      </c>
    </row>
    <row r="16" spans="1:4" x14ac:dyDescent="0.3">
      <c r="A16" s="15">
        <v>800011</v>
      </c>
      <c r="B16" s="14" t="s">
        <v>242</v>
      </c>
      <c r="C16" s="13">
        <v>32600</v>
      </c>
    </row>
    <row r="17" spans="1:3" x14ac:dyDescent="0.3">
      <c r="A17" s="12">
        <v>803335</v>
      </c>
      <c r="B17" s="14" t="s">
        <v>237</v>
      </c>
      <c r="C17" s="13">
        <v>8800</v>
      </c>
    </row>
    <row r="18" spans="1:3" x14ac:dyDescent="0.3">
      <c r="A18" s="12">
        <v>803310</v>
      </c>
      <c r="B18" s="14" t="s">
        <v>11</v>
      </c>
      <c r="C18" s="13">
        <v>1050</v>
      </c>
    </row>
    <row r="19" spans="1:3" x14ac:dyDescent="0.3">
      <c r="A19" s="16">
        <v>800006</v>
      </c>
      <c r="B19" s="14" t="s">
        <v>243</v>
      </c>
      <c r="C19" s="13">
        <v>36850</v>
      </c>
    </row>
    <row r="20" spans="1:3" x14ac:dyDescent="0.3">
      <c r="A20" s="12">
        <v>805356</v>
      </c>
      <c r="B20" s="14" t="s">
        <v>244</v>
      </c>
      <c r="C20" s="13">
        <v>10600</v>
      </c>
    </row>
    <row r="21" spans="1:3" x14ac:dyDescent="0.3">
      <c r="A21" s="12">
        <v>803240</v>
      </c>
      <c r="B21" s="14" t="s">
        <v>13</v>
      </c>
      <c r="C21" s="13">
        <v>1250</v>
      </c>
    </row>
    <row r="22" spans="1:3" x14ac:dyDescent="0.3">
      <c r="A22" s="12">
        <v>803000</v>
      </c>
      <c r="B22" s="14" t="s">
        <v>14</v>
      </c>
      <c r="C22" s="13">
        <v>1600</v>
      </c>
    </row>
    <row r="23" spans="1:3" x14ac:dyDescent="0.3">
      <c r="A23" s="12">
        <v>803022</v>
      </c>
      <c r="B23" t="s">
        <v>19</v>
      </c>
      <c r="C23" s="13">
        <v>8800</v>
      </c>
    </row>
    <row r="24" spans="1:3" x14ac:dyDescent="0.3">
      <c r="A24" s="12">
        <v>800020</v>
      </c>
      <c r="B24" s="14" t="s">
        <v>245</v>
      </c>
      <c r="C24" s="13">
        <v>63050</v>
      </c>
    </row>
    <row r="25" spans="1:3" x14ac:dyDescent="0.3">
      <c r="A25" s="12">
        <v>805007</v>
      </c>
      <c r="B25" s="14" t="s">
        <v>246</v>
      </c>
      <c r="C25" s="13">
        <v>21800</v>
      </c>
    </row>
    <row r="26" spans="1:3" x14ac:dyDescent="0.3">
      <c r="A26" s="12">
        <v>802446</v>
      </c>
      <c r="B26" s="14" t="s">
        <v>21</v>
      </c>
      <c r="C26" s="13">
        <v>2500</v>
      </c>
    </row>
    <row r="27" spans="1:3" x14ac:dyDescent="0.3">
      <c r="A27" s="12">
        <v>800009</v>
      </c>
      <c r="B27" s="14" t="s">
        <v>247</v>
      </c>
      <c r="C27" s="13">
        <v>66500</v>
      </c>
    </row>
    <row r="28" spans="1:3" x14ac:dyDescent="0.3">
      <c r="A28" s="12">
        <v>805010</v>
      </c>
      <c r="B28" s="14" t="s">
        <v>248</v>
      </c>
      <c r="C28" s="13">
        <v>23000</v>
      </c>
    </row>
    <row r="29" spans="1:3" x14ac:dyDescent="0.3">
      <c r="A29" s="12">
        <v>802447</v>
      </c>
      <c r="B29" s="14" t="s">
        <v>22</v>
      </c>
      <c r="C29" s="13">
        <v>2800</v>
      </c>
    </row>
    <row r="30" spans="1:3" x14ac:dyDescent="0.3">
      <c r="A30" s="12">
        <v>800010</v>
      </c>
      <c r="B30" s="14" t="s">
        <v>249</v>
      </c>
      <c r="C30" s="13">
        <v>68800</v>
      </c>
    </row>
    <row r="31" spans="1:3" x14ac:dyDescent="0.3">
      <c r="A31" s="12">
        <v>805700</v>
      </c>
      <c r="B31" s="14" t="s">
        <v>250</v>
      </c>
      <c r="C31" s="13">
        <v>24900</v>
      </c>
    </row>
    <row r="32" spans="1:3" x14ac:dyDescent="0.3">
      <c r="A32" s="12">
        <v>802448</v>
      </c>
      <c r="B32" s="14" t="s">
        <v>23</v>
      </c>
      <c r="C32" s="13">
        <v>3100</v>
      </c>
    </row>
    <row r="33" spans="1:3" x14ac:dyDescent="0.3">
      <c r="A33" s="12">
        <v>800018</v>
      </c>
      <c r="B33" s="14" t="s">
        <v>251</v>
      </c>
      <c r="C33" s="13">
        <v>73200</v>
      </c>
    </row>
    <row r="34" spans="1:3" x14ac:dyDescent="0.3">
      <c r="A34" s="12">
        <v>805006</v>
      </c>
      <c r="B34" s="14" t="s">
        <v>252</v>
      </c>
      <c r="C34" s="13">
        <v>26150</v>
      </c>
    </row>
    <row r="35" spans="1:3" x14ac:dyDescent="0.3">
      <c r="A35" s="12">
        <v>802449</v>
      </c>
      <c r="B35" s="14" t="s">
        <v>24</v>
      </c>
      <c r="C35" s="13">
        <v>3450</v>
      </c>
    </row>
    <row r="36" spans="1:3" x14ac:dyDescent="0.3">
      <c r="A36" s="12">
        <v>800017</v>
      </c>
      <c r="B36" s="14" t="s">
        <v>253</v>
      </c>
      <c r="C36" s="13">
        <v>81800</v>
      </c>
    </row>
    <row r="37" spans="1:3" x14ac:dyDescent="0.3">
      <c r="A37" s="12">
        <v>805012</v>
      </c>
      <c r="B37" s="14" t="s">
        <v>254</v>
      </c>
      <c r="C37" s="13">
        <v>27600</v>
      </c>
    </row>
    <row r="38" spans="1:3" x14ac:dyDescent="0.3">
      <c r="A38" s="12">
        <v>802450</v>
      </c>
      <c r="B38" s="14" t="s">
        <v>25</v>
      </c>
      <c r="C38" s="13">
        <v>3760</v>
      </c>
    </row>
    <row r="39" spans="1:3" x14ac:dyDescent="0.3">
      <c r="A39" s="12">
        <v>803040</v>
      </c>
      <c r="B39" s="14" t="s">
        <v>14</v>
      </c>
      <c r="C39" s="13">
        <v>5400</v>
      </c>
    </row>
    <row r="40" spans="1:3" x14ac:dyDescent="0.3">
      <c r="A40" s="12">
        <v>803024</v>
      </c>
      <c r="B40" s="14" t="s">
        <v>26</v>
      </c>
      <c r="C40" s="13">
        <v>10150</v>
      </c>
    </row>
    <row r="41" spans="1:3" x14ac:dyDescent="0.3">
      <c r="A41" s="12">
        <v>800056</v>
      </c>
      <c r="B41" s="14" t="s">
        <v>255</v>
      </c>
      <c r="C41" s="13">
        <v>105900</v>
      </c>
    </row>
    <row r="42" spans="1:3" x14ac:dyDescent="0.3">
      <c r="A42" s="12">
        <v>800062</v>
      </c>
      <c r="B42" s="14" t="s">
        <v>256</v>
      </c>
      <c r="C42" s="13">
        <v>109900</v>
      </c>
    </row>
    <row r="43" spans="1:3" x14ac:dyDescent="0.3">
      <c r="A43" s="12">
        <v>800066</v>
      </c>
      <c r="B43" s="14" t="s">
        <v>257</v>
      </c>
      <c r="C43" s="13">
        <v>114900</v>
      </c>
    </row>
    <row r="44" spans="1:3" x14ac:dyDescent="0.3">
      <c r="A44" s="12">
        <v>800070</v>
      </c>
      <c r="B44" s="14" t="s">
        <v>258</v>
      </c>
      <c r="C44" s="13">
        <v>120900</v>
      </c>
    </row>
    <row r="45" spans="1:3" x14ac:dyDescent="0.3">
      <c r="A45" s="12">
        <v>886500</v>
      </c>
      <c r="B45" s="14" t="s">
        <v>259</v>
      </c>
      <c r="C45" s="13">
        <v>183600</v>
      </c>
    </row>
    <row r="46" spans="1:3" x14ac:dyDescent="0.3">
      <c r="A46" s="12">
        <v>887001</v>
      </c>
      <c r="B46" s="14" t="s">
        <v>260</v>
      </c>
      <c r="C46" s="13">
        <v>5347.125</v>
      </c>
    </row>
    <row r="47" spans="1:3" x14ac:dyDescent="0.3">
      <c r="A47" s="12">
        <v>887004</v>
      </c>
      <c r="B47" s="17" t="s">
        <v>261</v>
      </c>
      <c r="C47" s="13">
        <v>3087</v>
      </c>
    </row>
    <row r="48" spans="1:3" x14ac:dyDescent="0.3">
      <c r="A48" s="12">
        <v>887005</v>
      </c>
      <c r="B48" s="14" t="s">
        <v>262</v>
      </c>
      <c r="C48" s="13">
        <v>1653.75</v>
      </c>
    </row>
    <row r="49" spans="1:3" x14ac:dyDescent="0.3">
      <c r="A49" s="12">
        <v>887006</v>
      </c>
      <c r="B49" s="14" t="s">
        <v>263</v>
      </c>
      <c r="C49" s="13">
        <v>3307.5</v>
      </c>
    </row>
    <row r="50" spans="1:3" x14ac:dyDescent="0.3">
      <c r="A50" s="12">
        <v>887007</v>
      </c>
      <c r="B50" s="14" t="s">
        <v>264</v>
      </c>
      <c r="C50" s="13">
        <v>19845</v>
      </c>
    </row>
    <row r="51" spans="1:3" x14ac:dyDescent="0.3">
      <c r="A51" s="12">
        <v>887100</v>
      </c>
      <c r="B51" s="14" t="s">
        <v>33</v>
      </c>
      <c r="C51" s="13">
        <v>18191.25</v>
      </c>
    </row>
    <row r="52" spans="1:3" x14ac:dyDescent="0.3">
      <c r="A52" s="12">
        <v>887101</v>
      </c>
      <c r="B52" s="14" t="s">
        <v>34</v>
      </c>
      <c r="C52" s="13">
        <v>18852.75</v>
      </c>
    </row>
    <row r="53" spans="1:3" x14ac:dyDescent="0.3">
      <c r="A53" s="12">
        <v>887105</v>
      </c>
      <c r="B53" s="14" t="s">
        <v>35</v>
      </c>
      <c r="C53" s="13">
        <v>2976.75</v>
      </c>
    </row>
    <row r="54" spans="1:3" x14ac:dyDescent="0.3">
      <c r="A54" s="12">
        <v>300705</v>
      </c>
      <c r="B54" s="14" t="s">
        <v>265</v>
      </c>
      <c r="C54" s="13">
        <v>33400</v>
      </c>
    </row>
    <row r="55" spans="1:3" x14ac:dyDescent="0.3">
      <c r="A55" s="12">
        <v>300701</v>
      </c>
      <c r="B55" s="14" t="s">
        <v>266</v>
      </c>
      <c r="C55" s="13">
        <v>33400</v>
      </c>
    </row>
    <row r="56" spans="1:3" x14ac:dyDescent="0.3">
      <c r="A56" s="12">
        <v>300901</v>
      </c>
      <c r="B56" s="14" t="s">
        <v>267</v>
      </c>
      <c r="C56" s="13">
        <v>38850</v>
      </c>
    </row>
    <row r="57" spans="1:3" x14ac:dyDescent="0.3">
      <c r="A57" s="12">
        <v>321645</v>
      </c>
      <c r="B57" s="14" t="s">
        <v>268</v>
      </c>
      <c r="C57" s="13">
        <v>4600</v>
      </c>
    </row>
    <row r="58" spans="1:3" x14ac:dyDescent="0.3">
      <c r="A58" s="12">
        <v>321250</v>
      </c>
      <c r="B58" s="14" t="s">
        <v>269</v>
      </c>
      <c r="C58" s="13">
        <v>5500</v>
      </c>
    </row>
    <row r="59" spans="1:3" x14ac:dyDescent="0.3">
      <c r="A59" s="12">
        <v>321585</v>
      </c>
      <c r="B59" s="14" t="s">
        <v>43</v>
      </c>
      <c r="C59" s="13">
        <v>2200</v>
      </c>
    </row>
    <row r="60" spans="1:3" x14ac:dyDescent="0.3">
      <c r="A60" s="12">
        <v>235400</v>
      </c>
      <c r="B60" s="14" t="s">
        <v>270</v>
      </c>
      <c r="C60" s="13">
        <v>3920</v>
      </c>
    </row>
    <row r="61" spans="1:3" x14ac:dyDescent="0.3">
      <c r="A61" s="12">
        <v>235481</v>
      </c>
      <c r="B61" s="14" t="s">
        <v>271</v>
      </c>
      <c r="C61" s="13">
        <v>6020</v>
      </c>
    </row>
    <row r="62" spans="1:3" x14ac:dyDescent="0.3">
      <c r="A62" s="12">
        <v>235399</v>
      </c>
      <c r="B62" s="14" t="s">
        <v>272</v>
      </c>
      <c r="C62" s="13">
        <v>5670</v>
      </c>
    </row>
    <row r="63" spans="1:3" x14ac:dyDescent="0.3">
      <c r="A63" s="12">
        <v>235645</v>
      </c>
      <c r="B63" s="14" t="s">
        <v>273</v>
      </c>
      <c r="C63" s="13">
        <v>965</v>
      </c>
    </row>
    <row r="64" spans="1:3" x14ac:dyDescent="0.3">
      <c r="A64" s="12">
        <v>235640</v>
      </c>
      <c r="B64" s="14" t="s">
        <v>274</v>
      </c>
      <c r="C64" s="13">
        <v>965</v>
      </c>
    </row>
    <row r="65" spans="1:3" x14ac:dyDescent="0.3">
      <c r="A65" s="12">
        <v>235635</v>
      </c>
      <c r="B65" s="14" t="s">
        <v>275</v>
      </c>
      <c r="C65" s="13">
        <v>965</v>
      </c>
    </row>
    <row r="66" spans="1:3" x14ac:dyDescent="0.3">
      <c r="A66" s="12">
        <v>235850</v>
      </c>
      <c r="B66" s="14" t="s">
        <v>50</v>
      </c>
      <c r="C66" s="13">
        <v>1150</v>
      </c>
    </row>
    <row r="67" spans="1:3" x14ac:dyDescent="0.3">
      <c r="A67" s="12">
        <v>237751</v>
      </c>
      <c r="B67" s="14" t="s">
        <v>51</v>
      </c>
      <c r="C67" s="13">
        <v>125</v>
      </c>
    </row>
    <row r="68" spans="1:3" x14ac:dyDescent="0.3">
      <c r="A68" s="12">
        <v>235482</v>
      </c>
      <c r="B68" s="14" t="s">
        <v>52</v>
      </c>
      <c r="C68" s="13">
        <v>700</v>
      </c>
    </row>
    <row r="69" spans="1:3" x14ac:dyDescent="0.3">
      <c r="A69" s="12">
        <v>231709</v>
      </c>
      <c r="B69" s="14" t="s">
        <v>53</v>
      </c>
      <c r="C69" s="13">
        <v>445</v>
      </c>
    </row>
    <row r="70" spans="1:3" x14ac:dyDescent="0.3">
      <c r="A70" s="12">
        <v>235840</v>
      </c>
      <c r="B70" s="14" t="s">
        <v>54</v>
      </c>
      <c r="C70" s="13">
        <v>460</v>
      </c>
    </row>
    <row r="71" spans="1:3" x14ac:dyDescent="0.3">
      <c r="A71" s="12">
        <v>115340</v>
      </c>
      <c r="B71" s="14" t="s">
        <v>55</v>
      </c>
      <c r="C71" s="13">
        <v>3499</v>
      </c>
    </row>
    <row r="72" spans="1:3" x14ac:dyDescent="0.3">
      <c r="A72" s="12">
        <v>231815</v>
      </c>
      <c r="B72" s="14" t="s">
        <v>276</v>
      </c>
      <c r="C72" s="13">
        <v>8665</v>
      </c>
    </row>
    <row r="73" spans="1:3" x14ac:dyDescent="0.3">
      <c r="A73" s="12">
        <v>231816</v>
      </c>
      <c r="B73" s="14" t="s">
        <v>277</v>
      </c>
      <c r="C73" s="13">
        <v>6050</v>
      </c>
    </row>
    <row r="74" spans="1:3" x14ac:dyDescent="0.3">
      <c r="A74" s="12">
        <v>231850</v>
      </c>
      <c r="B74" s="14" t="s">
        <v>278</v>
      </c>
      <c r="C74" s="13">
        <v>6100</v>
      </c>
    </row>
    <row r="75" spans="1:3" x14ac:dyDescent="0.3">
      <c r="A75" s="12">
        <v>231853</v>
      </c>
      <c r="B75" s="14" t="s">
        <v>279</v>
      </c>
      <c r="C75" s="13">
        <v>4300</v>
      </c>
    </row>
    <row r="76" spans="1:3" x14ac:dyDescent="0.3">
      <c r="A76" s="12">
        <v>231858</v>
      </c>
      <c r="B76" s="14" t="s">
        <v>280</v>
      </c>
      <c r="C76" s="13">
        <v>4300</v>
      </c>
    </row>
    <row r="77" spans="1:3" x14ac:dyDescent="0.3">
      <c r="A77" s="12">
        <v>231810</v>
      </c>
      <c r="B77" s="14" t="s">
        <v>281</v>
      </c>
      <c r="C77" s="13">
        <v>5070</v>
      </c>
    </row>
    <row r="78" spans="1:3" x14ac:dyDescent="0.3">
      <c r="A78" s="12">
        <v>231701</v>
      </c>
      <c r="B78" s="14" t="s">
        <v>62</v>
      </c>
      <c r="C78" s="13">
        <v>5075</v>
      </c>
    </row>
    <row r="79" spans="1:3" x14ac:dyDescent="0.3">
      <c r="A79" s="12">
        <v>231700</v>
      </c>
      <c r="B79" s="14" t="s">
        <v>63</v>
      </c>
      <c r="C79" s="13">
        <v>5375</v>
      </c>
    </row>
    <row r="80" spans="1:3" x14ac:dyDescent="0.3">
      <c r="A80" s="12">
        <v>231702</v>
      </c>
      <c r="B80" s="14" t="s">
        <v>64</v>
      </c>
      <c r="C80" s="13">
        <v>7170</v>
      </c>
    </row>
    <row r="81" spans="1:4" x14ac:dyDescent="0.3">
      <c r="A81" s="12">
        <v>231695</v>
      </c>
      <c r="B81" s="14" t="s">
        <v>65</v>
      </c>
      <c r="C81" s="13">
        <v>2050</v>
      </c>
    </row>
    <row r="82" spans="1:4" x14ac:dyDescent="0.3">
      <c r="A82" s="12">
        <v>231709</v>
      </c>
      <c r="B82" s="14" t="s">
        <v>66</v>
      </c>
      <c r="C82" s="13">
        <v>445</v>
      </c>
    </row>
    <row r="83" spans="1:4" x14ac:dyDescent="0.3">
      <c r="A83" s="12">
        <v>231708</v>
      </c>
      <c r="B83" s="14" t="s">
        <v>67</v>
      </c>
      <c r="C83" s="13">
        <v>445</v>
      </c>
    </row>
    <row r="84" spans="1:4" x14ac:dyDescent="0.3">
      <c r="A84" s="12">
        <v>116222</v>
      </c>
      <c r="B84" s="14" t="s">
        <v>68</v>
      </c>
      <c r="C84" s="13">
        <v>770</v>
      </c>
    </row>
    <row r="85" spans="1:4" x14ac:dyDescent="0.3">
      <c r="A85" s="12">
        <v>231790</v>
      </c>
      <c r="B85" s="14" t="s">
        <v>69</v>
      </c>
      <c r="C85" s="13">
        <v>1750</v>
      </c>
    </row>
    <row r="86" spans="1:4" x14ac:dyDescent="0.3">
      <c r="A86" s="12">
        <v>231686</v>
      </c>
      <c r="B86" s="14" t="s">
        <v>70</v>
      </c>
      <c r="C86" s="13">
        <v>2950</v>
      </c>
    </row>
    <row r="87" spans="1:4" x14ac:dyDescent="0.3">
      <c r="A87" s="12">
        <v>231681</v>
      </c>
      <c r="B87" s="14" t="s">
        <v>71</v>
      </c>
      <c r="C87" s="13">
        <v>350</v>
      </c>
    </row>
    <row r="88" spans="1:4" x14ac:dyDescent="0.3">
      <c r="A88" s="12">
        <v>235840</v>
      </c>
      <c r="B88" s="14" t="s">
        <v>72</v>
      </c>
      <c r="C88" s="13">
        <v>460</v>
      </c>
    </row>
    <row r="89" spans="1:4" x14ac:dyDescent="0.3">
      <c r="A89" s="12">
        <v>454002</v>
      </c>
      <c r="B89" s="14" t="s">
        <v>282</v>
      </c>
      <c r="C89" s="13">
        <v>38500</v>
      </c>
    </row>
    <row r="90" spans="1:4" x14ac:dyDescent="0.3">
      <c r="A90" s="12">
        <v>454003</v>
      </c>
      <c r="B90" s="14" t="s">
        <v>283</v>
      </c>
      <c r="C90">
        <v>42375</v>
      </c>
    </row>
    <row r="91" spans="1:4" x14ac:dyDescent="0.3">
      <c r="A91" s="12">
        <v>4159345</v>
      </c>
      <c r="B91" s="14" t="s">
        <v>145</v>
      </c>
      <c r="C91" s="13">
        <v>8100</v>
      </c>
      <c r="D91" t="s">
        <v>76</v>
      </c>
    </row>
    <row r="92" spans="1:4" x14ac:dyDescent="0.3">
      <c r="A92" s="12">
        <v>4159340</v>
      </c>
      <c r="B92" s="14" t="s">
        <v>146</v>
      </c>
      <c r="C92" s="13">
        <v>7800</v>
      </c>
      <c r="D92" t="s">
        <v>80</v>
      </c>
    </row>
    <row r="93" spans="1:4" x14ac:dyDescent="0.3">
      <c r="A93" s="12">
        <v>4159335</v>
      </c>
      <c r="B93" s="14" t="s">
        <v>147</v>
      </c>
      <c r="C93" s="13">
        <v>7500</v>
      </c>
      <c r="D93" t="s">
        <v>78</v>
      </c>
    </row>
    <row r="94" spans="1:4" x14ac:dyDescent="0.3">
      <c r="A94" s="12">
        <v>4159330</v>
      </c>
      <c r="B94" s="14" t="s">
        <v>148</v>
      </c>
      <c r="C94" s="13">
        <v>7250</v>
      </c>
      <c r="D94" t="s">
        <v>85</v>
      </c>
    </row>
    <row r="95" spans="1:4" x14ac:dyDescent="0.3">
      <c r="A95" s="12">
        <v>406504</v>
      </c>
      <c r="B95" s="14" t="s">
        <v>149</v>
      </c>
      <c r="C95" s="13">
        <v>8100</v>
      </c>
      <c r="D95" t="s">
        <v>76</v>
      </c>
    </row>
    <row r="96" spans="1:4" x14ac:dyDescent="0.3">
      <c r="A96" s="12">
        <v>406503</v>
      </c>
      <c r="B96" s="14" t="s">
        <v>150</v>
      </c>
      <c r="C96" s="13">
        <v>7800</v>
      </c>
      <c r="D96" t="s">
        <v>80</v>
      </c>
    </row>
    <row r="97" spans="1:4" x14ac:dyDescent="0.3">
      <c r="A97" s="12">
        <v>406502</v>
      </c>
      <c r="B97" s="14" t="s">
        <v>151</v>
      </c>
      <c r="C97" s="13">
        <v>7500</v>
      </c>
      <c r="D97" t="s">
        <v>78</v>
      </c>
    </row>
    <row r="98" spans="1:4" x14ac:dyDescent="0.3">
      <c r="A98" s="12">
        <v>406501</v>
      </c>
      <c r="B98" s="14" t="s">
        <v>152</v>
      </c>
      <c r="C98" s="13">
        <v>7250</v>
      </c>
      <c r="D98" t="s">
        <v>85</v>
      </c>
    </row>
    <row r="99" spans="1:4" x14ac:dyDescent="0.3">
      <c r="A99" s="12">
        <v>406500</v>
      </c>
      <c r="B99" s="14" t="s">
        <v>153</v>
      </c>
      <c r="C99" s="13">
        <v>6600</v>
      </c>
      <c r="D99" t="s">
        <v>93</v>
      </c>
    </row>
    <row r="100" spans="1:4" x14ac:dyDescent="0.3">
      <c r="A100" s="12">
        <v>405863</v>
      </c>
      <c r="B100" s="14" t="s">
        <v>154</v>
      </c>
      <c r="C100" s="13">
        <v>7800</v>
      </c>
      <c r="D100" t="s">
        <v>80</v>
      </c>
    </row>
    <row r="101" spans="1:4" x14ac:dyDescent="0.3">
      <c r="A101" s="12">
        <v>405862</v>
      </c>
      <c r="B101" s="14" t="s">
        <v>155</v>
      </c>
      <c r="C101" s="13">
        <v>7500</v>
      </c>
      <c r="D101" t="s">
        <v>78</v>
      </c>
    </row>
    <row r="102" spans="1:4" x14ac:dyDescent="0.3">
      <c r="A102" s="12">
        <v>405861</v>
      </c>
      <c r="B102" s="14" t="s">
        <v>156</v>
      </c>
      <c r="C102" s="13">
        <v>7250</v>
      </c>
      <c r="D102" t="s">
        <v>85</v>
      </c>
    </row>
    <row r="103" spans="1:4" x14ac:dyDescent="0.3">
      <c r="A103" s="12">
        <v>405860</v>
      </c>
      <c r="B103" s="14" t="s">
        <v>157</v>
      </c>
      <c r="C103" s="13">
        <v>6600</v>
      </c>
      <c r="D103" t="s">
        <v>93</v>
      </c>
    </row>
    <row r="104" spans="1:4" x14ac:dyDescent="0.3">
      <c r="A104" s="12">
        <v>405797</v>
      </c>
      <c r="B104" s="14" t="s">
        <v>158</v>
      </c>
      <c r="C104" s="13">
        <v>7500</v>
      </c>
      <c r="D104" t="s">
        <v>100</v>
      </c>
    </row>
    <row r="105" spans="1:4" x14ac:dyDescent="0.3">
      <c r="A105" s="12">
        <v>405796</v>
      </c>
      <c r="B105" s="14" t="s">
        <v>159</v>
      </c>
      <c r="C105" s="13">
        <v>7250</v>
      </c>
      <c r="D105" t="s">
        <v>85</v>
      </c>
    </row>
    <row r="106" spans="1:4" x14ac:dyDescent="0.3">
      <c r="A106" s="12">
        <v>405795</v>
      </c>
      <c r="B106" s="14" t="s">
        <v>160</v>
      </c>
      <c r="C106" s="13">
        <v>6600</v>
      </c>
      <c r="D106" t="s">
        <v>93</v>
      </c>
    </row>
    <row r="107" spans="1:4" x14ac:dyDescent="0.3">
      <c r="A107" s="12">
        <v>405828</v>
      </c>
      <c r="B107" s="14" t="s">
        <v>161</v>
      </c>
      <c r="C107" s="13">
        <v>7500</v>
      </c>
      <c r="D107" t="s">
        <v>100</v>
      </c>
    </row>
    <row r="108" spans="1:4" x14ac:dyDescent="0.3">
      <c r="A108" s="12">
        <v>405827</v>
      </c>
      <c r="B108" s="14" t="s">
        <v>162</v>
      </c>
      <c r="C108" s="13">
        <v>7250</v>
      </c>
      <c r="D108" t="s">
        <v>85</v>
      </c>
    </row>
    <row r="109" spans="1:4" x14ac:dyDescent="0.3">
      <c r="A109" s="12">
        <v>412230</v>
      </c>
      <c r="B109" s="14" t="s">
        <v>163</v>
      </c>
      <c r="C109" s="13">
        <v>7250</v>
      </c>
      <c r="D109" t="s">
        <v>85</v>
      </c>
    </row>
    <row r="110" spans="1:4" x14ac:dyDescent="0.3">
      <c r="A110" s="12">
        <v>412236</v>
      </c>
      <c r="B110" s="14" t="s">
        <v>164</v>
      </c>
      <c r="C110" s="13">
        <v>7500</v>
      </c>
      <c r="D110" t="s">
        <v>100</v>
      </c>
    </row>
    <row r="111" spans="1:4" x14ac:dyDescent="0.3">
      <c r="A111" s="12">
        <v>412240</v>
      </c>
      <c r="B111" s="14" t="s">
        <v>165</v>
      </c>
      <c r="C111" s="13">
        <v>7800</v>
      </c>
      <c r="D111" t="s">
        <v>80</v>
      </c>
    </row>
    <row r="112" spans="1:4" x14ac:dyDescent="0.3">
      <c r="A112" s="12">
        <v>412245</v>
      </c>
      <c r="B112" s="14" t="s">
        <v>166</v>
      </c>
      <c r="C112" s="13">
        <v>8100</v>
      </c>
      <c r="D112" t="s">
        <v>76</v>
      </c>
    </row>
    <row r="113" spans="1:4" x14ac:dyDescent="0.3">
      <c r="A113" s="12">
        <v>412250</v>
      </c>
      <c r="B113" s="14" t="s">
        <v>167</v>
      </c>
      <c r="C113" s="13">
        <v>8500</v>
      </c>
      <c r="D113" t="s">
        <v>87</v>
      </c>
    </row>
    <row r="114" spans="1:4" x14ac:dyDescent="0.3">
      <c r="A114" s="12">
        <v>405812</v>
      </c>
      <c r="B114" s="14" t="s">
        <v>168</v>
      </c>
      <c r="C114" s="13">
        <v>8100</v>
      </c>
      <c r="D114" t="s">
        <v>76</v>
      </c>
    </row>
    <row r="115" spans="1:4" x14ac:dyDescent="0.3">
      <c r="A115" s="12">
        <v>405810</v>
      </c>
      <c r="B115" s="14" t="s">
        <v>169</v>
      </c>
      <c r="C115" s="13">
        <v>7800</v>
      </c>
      <c r="D115" t="s">
        <v>80</v>
      </c>
    </row>
    <row r="116" spans="1:4" x14ac:dyDescent="0.3">
      <c r="A116" s="12">
        <v>405811</v>
      </c>
      <c r="B116" s="14" t="s">
        <v>170</v>
      </c>
      <c r="C116" s="13">
        <v>7800</v>
      </c>
      <c r="D116" t="s">
        <v>80</v>
      </c>
    </row>
    <row r="117" spans="1:4" x14ac:dyDescent="0.3">
      <c r="A117" s="12">
        <v>405803</v>
      </c>
      <c r="B117" s="14" t="s">
        <v>171</v>
      </c>
      <c r="C117" s="13">
        <v>7500</v>
      </c>
      <c r="D117" t="s">
        <v>100</v>
      </c>
    </row>
    <row r="118" spans="1:4" x14ac:dyDescent="0.3">
      <c r="A118" s="12">
        <v>405806</v>
      </c>
      <c r="B118" s="14" t="s">
        <v>172</v>
      </c>
      <c r="C118" s="13">
        <v>7500</v>
      </c>
      <c r="D118" t="s">
        <v>100</v>
      </c>
    </row>
    <row r="119" spans="1:4" x14ac:dyDescent="0.3">
      <c r="A119" s="12">
        <v>405802</v>
      </c>
      <c r="B119" s="14" t="s">
        <v>173</v>
      </c>
      <c r="C119" s="13">
        <v>7250</v>
      </c>
      <c r="D119" t="s">
        <v>85</v>
      </c>
    </row>
    <row r="120" spans="1:4" x14ac:dyDescent="0.3">
      <c r="A120" s="12">
        <v>405800</v>
      </c>
      <c r="B120" s="14" t="s">
        <v>174</v>
      </c>
      <c r="C120" s="13">
        <v>6600</v>
      </c>
      <c r="D120" t="s">
        <v>93</v>
      </c>
    </row>
    <row r="121" spans="1:4" x14ac:dyDescent="0.3">
      <c r="A121" s="12">
        <v>406499</v>
      </c>
      <c r="B121" s="14" t="s">
        <v>175</v>
      </c>
      <c r="C121" s="13">
        <v>8100</v>
      </c>
      <c r="D121" t="s">
        <v>76</v>
      </c>
    </row>
    <row r="122" spans="1:4" x14ac:dyDescent="0.3">
      <c r="A122" s="12">
        <v>406498</v>
      </c>
      <c r="B122" s="14" t="s">
        <v>176</v>
      </c>
      <c r="C122" s="13">
        <v>7800</v>
      </c>
      <c r="D122" t="s">
        <v>80</v>
      </c>
    </row>
    <row r="123" spans="1:4" x14ac:dyDescent="0.3">
      <c r="A123" s="12">
        <v>406497</v>
      </c>
      <c r="B123" s="14" t="s">
        <v>177</v>
      </c>
      <c r="C123" s="13">
        <v>7500</v>
      </c>
      <c r="D123" t="s">
        <v>78</v>
      </c>
    </row>
    <row r="124" spans="1:4" x14ac:dyDescent="0.3">
      <c r="A124" s="12">
        <v>406496</v>
      </c>
      <c r="B124" s="14" t="s">
        <v>178</v>
      </c>
      <c r="C124" s="13">
        <v>7250</v>
      </c>
      <c r="D124" t="s">
        <v>85</v>
      </c>
    </row>
    <row r="125" spans="1:4" x14ac:dyDescent="0.3">
      <c r="A125" s="12">
        <v>406495</v>
      </c>
      <c r="B125" s="14" t="s">
        <v>179</v>
      </c>
      <c r="C125" s="13">
        <v>6600</v>
      </c>
      <c r="D125" t="s">
        <v>93</v>
      </c>
    </row>
    <row r="126" spans="1:4" x14ac:dyDescent="0.3">
      <c r="A126" s="12">
        <v>405836</v>
      </c>
      <c r="B126" s="14" t="s">
        <v>180</v>
      </c>
      <c r="C126" s="13">
        <v>8100</v>
      </c>
      <c r="D126" t="s">
        <v>76</v>
      </c>
    </row>
    <row r="127" spans="1:4" x14ac:dyDescent="0.3">
      <c r="A127" s="12">
        <v>405835</v>
      </c>
      <c r="B127" s="14" t="s">
        <v>181</v>
      </c>
      <c r="C127" s="13">
        <v>8100</v>
      </c>
      <c r="D127" t="s">
        <v>76</v>
      </c>
    </row>
    <row r="128" spans="1:4" x14ac:dyDescent="0.3">
      <c r="A128" s="12">
        <v>405834</v>
      </c>
      <c r="B128" s="14" t="s">
        <v>182</v>
      </c>
      <c r="C128" s="13">
        <v>7800</v>
      </c>
      <c r="D128" t="s">
        <v>80</v>
      </c>
    </row>
    <row r="129" spans="1:4" x14ac:dyDescent="0.3">
      <c r="A129" s="12">
        <v>405833</v>
      </c>
      <c r="B129" s="14" t="s">
        <v>183</v>
      </c>
      <c r="C129" s="13">
        <v>7500</v>
      </c>
      <c r="D129" t="s">
        <v>100</v>
      </c>
    </row>
    <row r="130" spans="1:4" x14ac:dyDescent="0.3">
      <c r="A130" s="12">
        <v>411050</v>
      </c>
      <c r="B130" s="14" t="s">
        <v>184</v>
      </c>
      <c r="C130" s="13">
        <v>7500</v>
      </c>
      <c r="D130" t="s">
        <v>78</v>
      </c>
    </row>
    <row r="131" spans="1:4" x14ac:dyDescent="0.3">
      <c r="A131" s="12">
        <v>411200</v>
      </c>
      <c r="B131" s="14" t="s">
        <v>185</v>
      </c>
      <c r="C131" s="13">
        <v>7800</v>
      </c>
      <c r="D131" t="s">
        <v>80</v>
      </c>
    </row>
    <row r="132" spans="1:4" x14ac:dyDescent="0.3">
      <c r="A132" s="12">
        <v>411080</v>
      </c>
      <c r="B132" s="14" t="s">
        <v>186</v>
      </c>
      <c r="C132" s="13">
        <v>7500</v>
      </c>
      <c r="D132" t="s">
        <v>78</v>
      </c>
    </row>
    <row r="133" spans="1:4" x14ac:dyDescent="0.3">
      <c r="A133" s="12">
        <v>411230</v>
      </c>
      <c r="B133" s="14" t="s">
        <v>187</v>
      </c>
      <c r="C133" s="13">
        <v>7800</v>
      </c>
      <c r="D133" t="s">
        <v>80</v>
      </c>
    </row>
    <row r="134" spans="1:4" x14ac:dyDescent="0.3">
      <c r="A134" s="12">
        <v>411380</v>
      </c>
      <c r="B134" s="14" t="s">
        <v>188</v>
      </c>
      <c r="C134" s="13">
        <v>8100</v>
      </c>
      <c r="D134" t="s">
        <v>76</v>
      </c>
    </row>
    <row r="135" spans="1:4" x14ac:dyDescent="0.3">
      <c r="A135" s="12">
        <v>413035</v>
      </c>
      <c r="B135" s="14" t="s">
        <v>189</v>
      </c>
      <c r="C135" s="13">
        <v>7800</v>
      </c>
      <c r="D135" t="s">
        <v>78</v>
      </c>
    </row>
    <row r="136" spans="1:4" x14ac:dyDescent="0.3">
      <c r="A136" s="12">
        <v>413040</v>
      </c>
      <c r="B136" s="14" t="s">
        <v>190</v>
      </c>
      <c r="C136" s="13">
        <v>8000</v>
      </c>
      <c r="D136" t="s">
        <v>80</v>
      </c>
    </row>
    <row r="137" spans="1:4" x14ac:dyDescent="0.3">
      <c r="A137" s="12">
        <v>413045</v>
      </c>
      <c r="B137" s="14" t="s">
        <v>191</v>
      </c>
      <c r="C137" s="13">
        <v>8400</v>
      </c>
      <c r="D137" t="s">
        <v>76</v>
      </c>
    </row>
    <row r="138" spans="1:4" x14ac:dyDescent="0.3">
      <c r="A138" s="12">
        <v>413050</v>
      </c>
      <c r="B138" s="14" t="s">
        <v>192</v>
      </c>
      <c r="C138" s="13">
        <v>8800</v>
      </c>
      <c r="D138" t="s">
        <v>87</v>
      </c>
    </row>
    <row r="139" spans="1:4" x14ac:dyDescent="0.3">
      <c r="A139" s="12">
        <v>405853</v>
      </c>
      <c r="B139" s="14" t="s">
        <v>193</v>
      </c>
      <c r="C139" s="13">
        <v>8100</v>
      </c>
      <c r="D139" t="s">
        <v>76</v>
      </c>
    </row>
    <row r="140" spans="1:4" x14ac:dyDescent="0.3">
      <c r="A140" s="12">
        <v>405852</v>
      </c>
      <c r="B140" s="14" t="s">
        <v>194</v>
      </c>
      <c r="C140" s="13">
        <v>7800</v>
      </c>
      <c r="D140" t="s">
        <v>80</v>
      </c>
    </row>
    <row r="141" spans="1:4" x14ac:dyDescent="0.3">
      <c r="A141" s="12">
        <v>405851</v>
      </c>
      <c r="B141" s="14" t="s">
        <v>195</v>
      </c>
      <c r="C141" s="13">
        <v>7500</v>
      </c>
      <c r="D141" t="s">
        <v>78</v>
      </c>
    </row>
    <row r="142" spans="1:4" x14ac:dyDescent="0.3">
      <c r="A142" s="12">
        <v>405850</v>
      </c>
      <c r="B142" s="14" t="s">
        <v>196</v>
      </c>
      <c r="C142" s="13">
        <v>7250</v>
      </c>
      <c r="D142" t="s">
        <v>85</v>
      </c>
    </row>
    <row r="143" spans="1:4" x14ac:dyDescent="0.3">
      <c r="A143" s="12">
        <v>405848</v>
      </c>
      <c r="B143" s="14" t="s">
        <v>197</v>
      </c>
      <c r="C143" s="13">
        <v>7800</v>
      </c>
      <c r="D143" t="s">
        <v>80</v>
      </c>
    </row>
    <row r="144" spans="1:4" x14ac:dyDescent="0.3">
      <c r="A144" s="12">
        <v>405847</v>
      </c>
      <c r="B144" s="14" t="s">
        <v>198</v>
      </c>
      <c r="C144" s="13">
        <v>7500</v>
      </c>
      <c r="D144" t="s">
        <v>78</v>
      </c>
    </row>
    <row r="145" spans="1:4" x14ac:dyDescent="0.3">
      <c r="A145" s="12">
        <v>405846</v>
      </c>
      <c r="B145" s="14" t="s">
        <v>199</v>
      </c>
      <c r="C145" s="13">
        <v>7250</v>
      </c>
      <c r="D145" t="s">
        <v>85</v>
      </c>
    </row>
    <row r="146" spans="1:4" x14ac:dyDescent="0.3">
      <c r="A146" s="12">
        <v>405845</v>
      </c>
      <c r="B146" s="14" t="s">
        <v>200</v>
      </c>
      <c r="C146" s="13">
        <v>6600</v>
      </c>
      <c r="D146" t="s">
        <v>93</v>
      </c>
    </row>
    <row r="147" spans="1:4" x14ac:dyDescent="0.3">
      <c r="A147" s="12">
        <v>405844</v>
      </c>
      <c r="B147" s="14" t="s">
        <v>201</v>
      </c>
      <c r="C147" s="13">
        <v>7500</v>
      </c>
      <c r="D147" t="s">
        <v>100</v>
      </c>
    </row>
    <row r="148" spans="1:4" x14ac:dyDescent="0.3">
      <c r="A148" s="12">
        <v>405843</v>
      </c>
      <c r="B148" s="14" t="s">
        <v>202</v>
      </c>
      <c r="C148" s="13">
        <v>7250</v>
      </c>
      <c r="D148" t="s">
        <v>85</v>
      </c>
    </row>
    <row r="149" spans="1:4" x14ac:dyDescent="0.3">
      <c r="A149" s="12">
        <v>405842</v>
      </c>
      <c r="B149" s="14" t="s">
        <v>203</v>
      </c>
      <c r="C149" s="13">
        <v>6600</v>
      </c>
      <c r="D149" t="s">
        <v>93</v>
      </c>
    </row>
    <row r="150" spans="1:4" x14ac:dyDescent="0.3">
      <c r="A150" s="12">
        <v>405867</v>
      </c>
      <c r="B150" s="14" t="s">
        <v>204</v>
      </c>
      <c r="C150" s="13">
        <v>7800</v>
      </c>
      <c r="D150" t="s">
        <v>80</v>
      </c>
    </row>
    <row r="151" spans="1:4" x14ac:dyDescent="0.3">
      <c r="A151" s="12">
        <v>405840</v>
      </c>
      <c r="B151" s="14" t="s">
        <v>205</v>
      </c>
      <c r="C151" s="13">
        <v>6100</v>
      </c>
      <c r="D151" t="s">
        <v>107</v>
      </c>
    </row>
    <row r="152" spans="1:4" x14ac:dyDescent="0.3">
      <c r="A152" s="12">
        <v>405870</v>
      </c>
      <c r="B152" s="14" t="s">
        <v>206</v>
      </c>
      <c r="C152" s="13">
        <v>6600</v>
      </c>
      <c r="D152" t="s">
        <v>93</v>
      </c>
    </row>
    <row r="153" spans="1:4" x14ac:dyDescent="0.3">
      <c r="A153" s="12">
        <v>405871</v>
      </c>
      <c r="B153" s="14" t="s">
        <v>207</v>
      </c>
      <c r="C153" s="13">
        <v>7250</v>
      </c>
      <c r="D153" t="s">
        <v>85</v>
      </c>
    </row>
    <row r="154" spans="1:4" x14ac:dyDescent="0.3">
      <c r="A154" s="12">
        <v>405885</v>
      </c>
      <c r="B154" s="14" t="s">
        <v>208</v>
      </c>
      <c r="C154" s="13">
        <v>7500</v>
      </c>
      <c r="D154" t="s">
        <v>100</v>
      </c>
    </row>
    <row r="155" spans="1:4" x14ac:dyDescent="0.3">
      <c r="A155" s="12">
        <v>405880</v>
      </c>
      <c r="B155" s="14" t="s">
        <v>209</v>
      </c>
      <c r="C155" s="13">
        <v>6600</v>
      </c>
      <c r="D155" t="s">
        <v>93</v>
      </c>
    </row>
    <row r="156" spans="1:4" x14ac:dyDescent="0.3">
      <c r="A156" s="12">
        <v>405824</v>
      </c>
      <c r="B156" s="14" t="s">
        <v>210</v>
      </c>
      <c r="C156" s="13">
        <v>7250</v>
      </c>
      <c r="D156" t="s">
        <v>85</v>
      </c>
    </row>
    <row r="157" spans="1:4" x14ac:dyDescent="0.3">
      <c r="A157" s="12">
        <v>405826</v>
      </c>
      <c r="B157" s="14" t="s">
        <v>211</v>
      </c>
      <c r="C157" s="13">
        <v>7500</v>
      </c>
      <c r="D157" t="s">
        <v>100</v>
      </c>
    </row>
    <row r="158" spans="1:4" x14ac:dyDescent="0.3">
      <c r="A158" s="12">
        <v>405874</v>
      </c>
      <c r="B158" s="14" t="s">
        <v>212</v>
      </c>
      <c r="C158" s="13">
        <v>6100</v>
      </c>
      <c r="D158" t="s">
        <v>116</v>
      </c>
    </row>
    <row r="159" spans="1:4" x14ac:dyDescent="0.3">
      <c r="A159" s="12">
        <v>405930</v>
      </c>
      <c r="B159" s="14" t="s">
        <v>213</v>
      </c>
      <c r="C159" s="13">
        <v>6100</v>
      </c>
      <c r="D159" t="s">
        <v>107</v>
      </c>
    </row>
    <row r="160" spans="1:4" x14ac:dyDescent="0.3">
      <c r="A160" s="12">
        <v>405875</v>
      </c>
      <c r="B160" s="14" t="s">
        <v>214</v>
      </c>
      <c r="C160" s="13">
        <v>6100</v>
      </c>
      <c r="D160" t="s">
        <v>107</v>
      </c>
    </row>
    <row r="161" spans="1:4" x14ac:dyDescent="0.3">
      <c r="A161" s="12">
        <v>405876</v>
      </c>
      <c r="B161" s="14" t="s">
        <v>215</v>
      </c>
      <c r="C161" s="13">
        <v>6600</v>
      </c>
      <c r="D161" t="s">
        <v>93</v>
      </c>
    </row>
    <row r="162" spans="1:4" x14ac:dyDescent="0.3">
      <c r="A162" s="12">
        <v>405877</v>
      </c>
      <c r="B162" s="14" t="s">
        <v>216</v>
      </c>
      <c r="C162" s="13">
        <v>7250</v>
      </c>
      <c r="D162" t="s">
        <v>85</v>
      </c>
    </row>
    <row r="163" spans="1:4" x14ac:dyDescent="0.3">
      <c r="A163" s="12">
        <v>405878</v>
      </c>
      <c r="B163" s="14" t="s">
        <v>217</v>
      </c>
      <c r="C163" s="13">
        <v>7500</v>
      </c>
      <c r="D163" t="s">
        <v>100</v>
      </c>
    </row>
    <row r="164" spans="1:4" x14ac:dyDescent="0.3">
      <c r="A164" s="12">
        <v>410029</v>
      </c>
      <c r="B164" s="14" t="s">
        <v>218</v>
      </c>
      <c r="C164" s="13">
        <v>7250</v>
      </c>
      <c r="D164" t="s">
        <v>85</v>
      </c>
    </row>
    <row r="165" spans="1:4" x14ac:dyDescent="0.3">
      <c r="A165" s="12">
        <v>410036</v>
      </c>
      <c r="B165" s="14" t="s">
        <v>219</v>
      </c>
      <c r="C165" s="13">
        <v>7500</v>
      </c>
      <c r="D165" t="s">
        <v>100</v>
      </c>
    </row>
    <row r="166" spans="1:4" x14ac:dyDescent="0.3">
      <c r="A166" s="12">
        <v>405873</v>
      </c>
      <c r="B166" s="14" t="s">
        <v>220</v>
      </c>
      <c r="C166" s="13">
        <v>8100</v>
      </c>
      <c r="D166" t="s">
        <v>76</v>
      </c>
    </row>
    <row r="167" spans="1:4" x14ac:dyDescent="0.3">
      <c r="A167" s="12">
        <v>405867</v>
      </c>
      <c r="B167" s="14" t="s">
        <v>221</v>
      </c>
      <c r="C167" s="13">
        <v>7800</v>
      </c>
      <c r="D167" t="s">
        <v>80</v>
      </c>
    </row>
    <row r="168" spans="1:4" x14ac:dyDescent="0.3">
      <c r="A168" s="12">
        <v>405866</v>
      </c>
      <c r="B168" s="14" t="s">
        <v>222</v>
      </c>
      <c r="C168" s="13">
        <v>7500</v>
      </c>
      <c r="D168" t="s">
        <v>78</v>
      </c>
    </row>
    <row r="169" spans="1:4" x14ac:dyDescent="0.3">
      <c r="A169" s="12">
        <v>405865</v>
      </c>
      <c r="B169" s="14" t="s">
        <v>223</v>
      </c>
      <c r="C169" s="13">
        <v>7250</v>
      </c>
      <c r="D169" t="s">
        <v>85</v>
      </c>
    </row>
    <row r="170" spans="1:4" x14ac:dyDescent="0.3">
      <c r="A170" s="12">
        <v>405864</v>
      </c>
      <c r="B170" s="14" t="s">
        <v>224</v>
      </c>
      <c r="C170" s="13">
        <v>6600</v>
      </c>
      <c r="D170" t="s">
        <v>93</v>
      </c>
    </row>
    <row r="171" spans="1:4" x14ac:dyDescent="0.3">
      <c r="A171" s="12">
        <v>410045</v>
      </c>
      <c r="B171" s="14" t="s">
        <v>225</v>
      </c>
      <c r="C171" s="13">
        <v>8400</v>
      </c>
      <c r="D171" t="s">
        <v>76</v>
      </c>
    </row>
    <row r="172" spans="1:4" x14ac:dyDescent="0.3">
      <c r="A172" s="12">
        <v>410040</v>
      </c>
      <c r="B172" s="14" t="s">
        <v>226</v>
      </c>
      <c r="C172" s="13">
        <v>8000</v>
      </c>
      <c r="D172" t="s">
        <v>80</v>
      </c>
    </row>
    <row r="173" spans="1:4" x14ac:dyDescent="0.3">
      <c r="A173" s="12">
        <v>410035</v>
      </c>
      <c r="B173" s="14" t="s">
        <v>227</v>
      </c>
      <c r="C173" s="13">
        <v>7800</v>
      </c>
      <c r="D173" t="s">
        <v>78</v>
      </c>
    </row>
    <row r="174" spans="1:4" x14ac:dyDescent="0.3">
      <c r="A174" s="12">
        <v>410030</v>
      </c>
      <c r="B174" s="14" t="s">
        <v>228</v>
      </c>
      <c r="C174" s="13">
        <v>7350</v>
      </c>
      <c r="D174" t="s">
        <v>85</v>
      </c>
    </row>
    <row r="175" spans="1:4" x14ac:dyDescent="0.3">
      <c r="A175" s="12">
        <v>420050</v>
      </c>
      <c r="B175" s="14" t="s">
        <v>229</v>
      </c>
      <c r="C175" s="13">
        <v>8800</v>
      </c>
      <c r="D175" t="s">
        <v>87</v>
      </c>
    </row>
    <row r="176" spans="1:4" x14ac:dyDescent="0.3">
      <c r="A176" s="12">
        <v>420045</v>
      </c>
      <c r="B176" s="14" t="s">
        <v>230</v>
      </c>
      <c r="C176" s="13">
        <v>8400</v>
      </c>
      <c r="D176" t="s">
        <v>76</v>
      </c>
    </row>
    <row r="177" spans="1:4" x14ac:dyDescent="0.3">
      <c r="A177" s="12">
        <v>420040</v>
      </c>
      <c r="B177" s="14" t="s">
        <v>231</v>
      </c>
      <c r="C177" s="13">
        <v>8000</v>
      </c>
      <c r="D177" t="s">
        <v>80</v>
      </c>
    </row>
    <row r="178" spans="1:4" x14ac:dyDescent="0.3">
      <c r="A178" s="12">
        <v>420041</v>
      </c>
      <c r="B178" s="14" t="s">
        <v>232</v>
      </c>
      <c r="C178" s="13">
        <v>8000</v>
      </c>
      <c r="D178" t="s">
        <v>80</v>
      </c>
    </row>
    <row r="179" spans="1:4" x14ac:dyDescent="0.3">
      <c r="A179" s="12">
        <v>420035</v>
      </c>
      <c r="B179" s="14" t="s">
        <v>233</v>
      </c>
      <c r="C179" s="13">
        <v>7800</v>
      </c>
      <c r="D179" t="s">
        <v>78</v>
      </c>
    </row>
    <row r="180" spans="1:4" x14ac:dyDescent="0.3">
      <c r="A180" s="12">
        <v>450398</v>
      </c>
      <c r="B180" s="14" t="s">
        <v>284</v>
      </c>
      <c r="C180" s="13"/>
    </row>
    <row r="181" spans="1:4" x14ac:dyDescent="0.3">
      <c r="A181" s="12">
        <v>450476</v>
      </c>
      <c r="B181" s="14" t="s">
        <v>285</v>
      </c>
      <c r="C181" s="13"/>
      <c r="D181" s="48"/>
    </row>
    <row r="182" spans="1:4" x14ac:dyDescent="0.3">
      <c r="A182" s="12">
        <v>113990</v>
      </c>
      <c r="B182" s="14" t="s">
        <v>286</v>
      </c>
      <c r="C182" s="13">
        <v>695</v>
      </c>
      <c r="D182" s="48"/>
    </row>
    <row r="183" spans="1:4" x14ac:dyDescent="0.3">
      <c r="A183" s="12">
        <v>450890</v>
      </c>
      <c r="B183" s="14" t="s">
        <v>287</v>
      </c>
      <c r="C183" s="13"/>
      <c r="D183" s="48"/>
    </row>
    <row r="184" spans="1:4" x14ac:dyDescent="0.3">
      <c r="A184" s="12">
        <v>235975</v>
      </c>
      <c r="B184" s="36" t="s">
        <v>294</v>
      </c>
      <c r="C184" s="13">
        <f>'[1]Road Side 3Pt'!I22</f>
        <v>8665</v>
      </c>
      <c r="D184" s="48"/>
    </row>
    <row r="185" spans="1:4" x14ac:dyDescent="0.3">
      <c r="A185" s="12">
        <v>235976</v>
      </c>
      <c r="B185" s="36" t="s">
        <v>295</v>
      </c>
      <c r="C185" s="13">
        <f>'[1]Road Side 3Pt'!I23</f>
        <v>6050</v>
      </c>
      <c r="D185" s="48"/>
    </row>
    <row r="186" spans="1:4" x14ac:dyDescent="0.3">
      <c r="A186" s="12">
        <v>235960</v>
      </c>
      <c r="B186" s="14" t="s">
        <v>291</v>
      </c>
      <c r="C186" s="13">
        <f>'[1]Road Side 3Pt'!I30</f>
        <v>5250</v>
      </c>
      <c r="D186" s="48"/>
    </row>
    <row r="187" spans="1:4" x14ac:dyDescent="0.3">
      <c r="A187" s="12">
        <v>235961</v>
      </c>
      <c r="B187" s="14" t="s">
        <v>292</v>
      </c>
      <c r="C187" s="13">
        <f>'[1]Road Side 3Pt'!I31</f>
        <v>6300</v>
      </c>
      <c r="D187" s="48"/>
    </row>
    <row r="188" spans="1:4" x14ac:dyDescent="0.3">
      <c r="A188" s="12">
        <v>800052</v>
      </c>
      <c r="B188" s="14" t="s">
        <v>293</v>
      </c>
      <c r="C188" s="13">
        <v>81800</v>
      </c>
      <c r="D188" s="48"/>
    </row>
    <row r="189" spans="1:4" x14ac:dyDescent="0.3">
      <c r="A189" s="12">
        <v>213814</v>
      </c>
      <c r="B189" s="14" t="s">
        <v>310</v>
      </c>
      <c r="C189" s="13">
        <v>5070</v>
      </c>
      <c r="D189" s="48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68F3-347F-4C65-B38B-E1BE14667000}">
  <dimension ref="A1:L141"/>
  <sheetViews>
    <sheetView workbookViewId="0">
      <selection activeCell="C4" sqref="C4"/>
    </sheetView>
  </sheetViews>
  <sheetFormatPr defaultRowHeight="14.4" x14ac:dyDescent="0.3"/>
  <cols>
    <col min="2" max="2" width="62.88671875" bestFit="1" customWidth="1"/>
    <col min="3" max="3" width="21.44140625" bestFit="1" customWidth="1"/>
    <col min="8" max="8" width="12.33203125" bestFit="1" customWidth="1"/>
    <col min="9" max="9" width="45.44140625" customWidth="1"/>
    <col min="10" max="10" width="4.44140625" bestFit="1" customWidth="1"/>
    <col min="11" max="11" width="33.33203125" customWidth="1"/>
    <col min="12" max="12" width="17.5546875" customWidth="1"/>
    <col min="13" max="13" width="29" customWidth="1"/>
    <col min="14" max="14" width="20.88671875" customWidth="1"/>
    <col min="15" max="15" width="21.33203125" customWidth="1"/>
  </cols>
  <sheetData>
    <row r="1" spans="1:12" x14ac:dyDescent="0.3">
      <c r="A1" s="12">
        <v>886500</v>
      </c>
      <c r="B1" s="14" t="s">
        <v>27</v>
      </c>
      <c r="C1" s="13">
        <v>183600</v>
      </c>
    </row>
    <row r="2" spans="1:12" x14ac:dyDescent="0.3">
      <c r="A2" s="12">
        <v>887001</v>
      </c>
      <c r="B2" s="14" t="s">
        <v>28</v>
      </c>
      <c r="C2" s="13">
        <v>5347.125</v>
      </c>
    </row>
    <row r="3" spans="1:12" x14ac:dyDescent="0.3">
      <c r="A3" s="12">
        <v>887004</v>
      </c>
      <c r="B3" s="17" t="s">
        <v>29</v>
      </c>
      <c r="C3" s="13">
        <v>3087</v>
      </c>
    </row>
    <row r="4" spans="1:12" x14ac:dyDescent="0.3">
      <c r="A4" s="12">
        <v>887005</v>
      </c>
      <c r="B4" s="14" t="s">
        <v>30</v>
      </c>
      <c r="C4" s="13">
        <v>1653.75</v>
      </c>
    </row>
    <row r="5" spans="1:12" x14ac:dyDescent="0.3">
      <c r="A5" s="12">
        <v>887006</v>
      </c>
      <c r="B5" s="14" t="s">
        <v>31</v>
      </c>
      <c r="C5" s="13">
        <v>3307.5</v>
      </c>
    </row>
    <row r="6" spans="1:12" x14ac:dyDescent="0.3">
      <c r="A6" s="12">
        <v>887007</v>
      </c>
      <c r="B6" s="14" t="s">
        <v>32</v>
      </c>
      <c r="C6" s="13">
        <v>19845</v>
      </c>
    </row>
    <row r="7" spans="1:12" x14ac:dyDescent="0.3">
      <c r="A7" s="12">
        <v>887100</v>
      </c>
      <c r="B7" s="14" t="s">
        <v>33</v>
      </c>
      <c r="C7" s="13">
        <v>18191.25</v>
      </c>
    </row>
    <row r="8" spans="1:12" x14ac:dyDescent="0.3">
      <c r="A8" s="12">
        <v>887101</v>
      </c>
      <c r="B8" s="14" t="s">
        <v>34</v>
      </c>
      <c r="C8" s="13">
        <v>18852.75</v>
      </c>
    </row>
    <row r="9" spans="1:12" x14ac:dyDescent="0.3">
      <c r="A9" s="12">
        <v>887105</v>
      </c>
      <c r="B9" s="14" t="s">
        <v>35</v>
      </c>
      <c r="C9" s="13">
        <v>2976.75</v>
      </c>
    </row>
    <row r="12" spans="1:12" x14ac:dyDescent="0.3">
      <c r="A12" s="12">
        <v>300705</v>
      </c>
      <c r="B12" s="14" t="s">
        <v>38</v>
      </c>
      <c r="C12" s="13">
        <v>33400</v>
      </c>
      <c r="K12" s="37"/>
      <c r="L12" s="37"/>
    </row>
    <row r="13" spans="1:12" x14ac:dyDescent="0.3">
      <c r="A13" s="12">
        <v>300701</v>
      </c>
      <c r="B13" s="14" t="s">
        <v>39</v>
      </c>
      <c r="C13" s="13">
        <v>33400</v>
      </c>
      <c r="L13" s="37"/>
    </row>
    <row r="14" spans="1:12" x14ac:dyDescent="0.3">
      <c r="A14" s="12">
        <v>300901</v>
      </c>
      <c r="B14" s="14" t="s">
        <v>40</v>
      </c>
      <c r="C14" s="13">
        <v>38850</v>
      </c>
      <c r="L14" s="37"/>
    </row>
    <row r="15" spans="1:12" x14ac:dyDescent="0.3">
      <c r="A15" s="12">
        <v>321645</v>
      </c>
      <c r="B15" s="14" t="s">
        <v>41</v>
      </c>
      <c r="C15" s="13">
        <v>4600</v>
      </c>
      <c r="L15" s="37"/>
    </row>
    <row r="16" spans="1:12" x14ac:dyDescent="0.3">
      <c r="A16" s="12">
        <v>321250</v>
      </c>
      <c r="B16" s="14" t="s">
        <v>42</v>
      </c>
      <c r="C16" s="13">
        <v>5500</v>
      </c>
      <c r="L16" s="37"/>
    </row>
    <row r="17" spans="1:12" x14ac:dyDescent="0.3">
      <c r="A17" s="12">
        <v>321585</v>
      </c>
      <c r="B17" s="14" t="s">
        <v>43</v>
      </c>
      <c r="C17" s="13">
        <v>2200</v>
      </c>
      <c r="L17" s="35"/>
    </row>
    <row r="19" spans="1:12" x14ac:dyDescent="0.3">
      <c r="A19" s="12">
        <v>235400</v>
      </c>
      <c r="B19" s="14" t="s">
        <v>44</v>
      </c>
      <c r="C19" s="13">
        <v>3920</v>
      </c>
    </row>
    <row r="20" spans="1:12" x14ac:dyDescent="0.3">
      <c r="A20" s="12">
        <v>235481</v>
      </c>
      <c r="B20" s="14" t="s">
        <v>45</v>
      </c>
      <c r="C20" s="13">
        <v>6020</v>
      </c>
    </row>
    <row r="21" spans="1:12" x14ac:dyDescent="0.3">
      <c r="A21" s="12">
        <v>235399</v>
      </c>
      <c r="B21" s="14" t="s">
        <v>46</v>
      </c>
      <c r="C21" s="13">
        <v>5670</v>
      </c>
      <c r="L21" s="14"/>
    </row>
    <row r="22" spans="1:12" x14ac:dyDescent="0.3">
      <c r="A22" s="16">
        <v>235645</v>
      </c>
      <c r="B22" s="14" t="s">
        <v>47</v>
      </c>
      <c r="C22" s="13">
        <v>965</v>
      </c>
    </row>
    <row r="23" spans="1:12" x14ac:dyDescent="0.3">
      <c r="A23" s="12">
        <v>235640</v>
      </c>
      <c r="B23" s="14" t="s">
        <v>48</v>
      </c>
      <c r="C23" s="13">
        <v>965</v>
      </c>
    </row>
    <row r="24" spans="1:12" x14ac:dyDescent="0.3">
      <c r="A24" s="12">
        <v>235635</v>
      </c>
      <c r="B24" s="14" t="s">
        <v>49</v>
      </c>
      <c r="C24" s="13">
        <v>965</v>
      </c>
    </row>
    <row r="25" spans="1:12" x14ac:dyDescent="0.3">
      <c r="A25" s="12">
        <v>235850</v>
      </c>
      <c r="B25" s="14" t="s">
        <v>50</v>
      </c>
      <c r="C25" s="13">
        <v>1150</v>
      </c>
    </row>
    <row r="26" spans="1:12" x14ac:dyDescent="0.3">
      <c r="A26" s="12">
        <v>237751</v>
      </c>
      <c r="B26" s="14" t="s">
        <v>51</v>
      </c>
      <c r="C26" s="13">
        <v>125</v>
      </c>
    </row>
    <row r="27" spans="1:12" x14ac:dyDescent="0.3">
      <c r="A27" s="12">
        <v>235482</v>
      </c>
      <c r="B27" s="14" t="s">
        <v>52</v>
      </c>
      <c r="C27" s="13">
        <v>700</v>
      </c>
    </row>
    <row r="28" spans="1:12" x14ac:dyDescent="0.3">
      <c r="A28" s="12">
        <v>231709</v>
      </c>
      <c r="B28" t="s">
        <v>53</v>
      </c>
      <c r="C28" s="13">
        <v>445</v>
      </c>
    </row>
    <row r="29" spans="1:12" x14ac:dyDescent="0.3">
      <c r="A29" s="12">
        <v>235840</v>
      </c>
      <c r="B29" t="s">
        <v>54</v>
      </c>
      <c r="C29" s="13">
        <v>460</v>
      </c>
    </row>
    <row r="30" spans="1:12" x14ac:dyDescent="0.3">
      <c r="A30" s="12">
        <v>115340</v>
      </c>
      <c r="B30" t="s">
        <v>55</v>
      </c>
      <c r="C30" s="13">
        <v>3499</v>
      </c>
    </row>
    <row r="31" spans="1:12" x14ac:dyDescent="0.3">
      <c r="A31" s="12"/>
      <c r="C31" s="13"/>
    </row>
    <row r="32" spans="1:12" x14ac:dyDescent="0.3">
      <c r="A32" s="12">
        <v>231815</v>
      </c>
      <c r="B32" s="36" t="s">
        <v>56</v>
      </c>
      <c r="C32" s="13">
        <v>8665</v>
      </c>
    </row>
    <row r="33" spans="1:3" x14ac:dyDescent="0.3">
      <c r="A33" s="12">
        <v>231816</v>
      </c>
      <c r="B33" s="36" t="s">
        <v>57</v>
      </c>
      <c r="C33" s="13">
        <v>6050</v>
      </c>
    </row>
    <row r="34" spans="1:3" x14ac:dyDescent="0.3">
      <c r="A34" s="12">
        <v>231850</v>
      </c>
      <c r="B34" s="14" t="s">
        <v>58</v>
      </c>
      <c r="C34" s="13">
        <v>6100</v>
      </c>
    </row>
    <row r="35" spans="1:3" x14ac:dyDescent="0.3">
      <c r="A35" s="12">
        <v>231853</v>
      </c>
      <c r="B35" s="14" t="s">
        <v>59</v>
      </c>
      <c r="C35" s="13">
        <v>4300</v>
      </c>
    </row>
    <row r="36" spans="1:3" x14ac:dyDescent="0.3">
      <c r="A36" s="12">
        <v>231858</v>
      </c>
      <c r="B36" s="14" t="s">
        <v>60</v>
      </c>
      <c r="C36" s="13">
        <v>4300</v>
      </c>
    </row>
    <row r="37" spans="1:3" x14ac:dyDescent="0.3">
      <c r="A37" s="12">
        <v>231810</v>
      </c>
      <c r="B37" s="14" t="s">
        <v>61</v>
      </c>
      <c r="C37" s="13">
        <v>5070</v>
      </c>
    </row>
    <row r="38" spans="1:3" x14ac:dyDescent="0.3">
      <c r="A38" s="16">
        <v>231701</v>
      </c>
      <c r="B38" s="14" t="s">
        <v>62</v>
      </c>
      <c r="C38" s="13">
        <v>5075</v>
      </c>
    </row>
    <row r="39" spans="1:3" x14ac:dyDescent="0.3">
      <c r="A39" s="12">
        <v>231700</v>
      </c>
      <c r="B39" s="14" t="s">
        <v>63</v>
      </c>
      <c r="C39" s="13">
        <v>5375</v>
      </c>
    </row>
    <row r="40" spans="1:3" x14ac:dyDescent="0.3">
      <c r="A40" s="12">
        <v>231702</v>
      </c>
      <c r="B40" s="14" t="s">
        <v>64</v>
      </c>
      <c r="C40" s="13">
        <v>7170</v>
      </c>
    </row>
    <row r="41" spans="1:3" x14ac:dyDescent="0.3">
      <c r="A41" s="12">
        <v>231695</v>
      </c>
      <c r="B41" s="14" t="s">
        <v>65</v>
      </c>
      <c r="C41" s="13">
        <v>2050</v>
      </c>
    </row>
    <row r="42" spans="1:3" x14ac:dyDescent="0.3">
      <c r="A42" s="12">
        <v>231709</v>
      </c>
      <c r="B42" s="14" t="s">
        <v>66</v>
      </c>
      <c r="C42" s="13">
        <v>445</v>
      </c>
    </row>
    <row r="43" spans="1:3" x14ac:dyDescent="0.3">
      <c r="A43" s="12">
        <v>231708</v>
      </c>
      <c r="B43" s="14" t="s">
        <v>67</v>
      </c>
      <c r="C43" s="13">
        <v>445</v>
      </c>
    </row>
    <row r="44" spans="1:3" x14ac:dyDescent="0.3">
      <c r="A44" s="12">
        <v>116222</v>
      </c>
      <c r="B44" s="14" t="s">
        <v>68</v>
      </c>
      <c r="C44" s="13">
        <v>770</v>
      </c>
    </row>
    <row r="45" spans="1:3" x14ac:dyDescent="0.3">
      <c r="A45" s="12">
        <v>231790</v>
      </c>
      <c r="B45" s="14" t="s">
        <v>69</v>
      </c>
      <c r="C45" s="13">
        <v>1750</v>
      </c>
    </row>
    <row r="46" spans="1:3" x14ac:dyDescent="0.3">
      <c r="A46" s="12">
        <v>231686</v>
      </c>
      <c r="B46" s="14" t="s">
        <v>70</v>
      </c>
      <c r="C46" s="13">
        <v>2950</v>
      </c>
    </row>
    <row r="47" spans="1:3" x14ac:dyDescent="0.3">
      <c r="A47" s="12">
        <v>231681</v>
      </c>
      <c r="B47" s="14" t="s">
        <v>71</v>
      </c>
      <c r="C47" s="13">
        <v>350</v>
      </c>
    </row>
    <row r="48" spans="1:3" x14ac:dyDescent="0.3">
      <c r="A48" s="12">
        <v>235840</v>
      </c>
      <c r="B48" s="14" t="s">
        <v>72</v>
      </c>
      <c r="C48" s="13">
        <v>460</v>
      </c>
    </row>
    <row r="50" spans="1:11" x14ac:dyDescent="0.3">
      <c r="A50" s="12">
        <v>454002</v>
      </c>
      <c r="B50" s="14" t="s">
        <v>73</v>
      </c>
      <c r="C50" s="13">
        <v>38500</v>
      </c>
    </row>
    <row r="51" spans="1:11" x14ac:dyDescent="0.3">
      <c r="A51" s="12">
        <v>454003</v>
      </c>
      <c r="B51" s="14" t="s">
        <v>74</v>
      </c>
      <c r="C51" s="13">
        <v>42375</v>
      </c>
    </row>
    <row r="53" spans="1:11" x14ac:dyDescent="0.3">
      <c r="A53">
        <f>H53</f>
        <v>4159345</v>
      </c>
      <c r="B53" t="str">
        <f>_xlfn.CONCAT(I53&amp;", "&amp;J53," Cross Auger")</f>
        <v>9345 AGCO, 45ft Cross Auger</v>
      </c>
      <c r="H53" s="40">
        <v>4159345</v>
      </c>
      <c r="I53" s="38" t="s">
        <v>75</v>
      </c>
      <c r="J53" s="39" t="s">
        <v>76</v>
      </c>
      <c r="K53" t="str">
        <f>CONCATENATE(I53,J53)</f>
        <v>9345 AGCO45ft</v>
      </c>
    </row>
    <row r="54" spans="1:11" x14ac:dyDescent="0.3">
      <c r="A54">
        <f t="shared" ref="A54:A117" si="0">H54</f>
        <v>4159340</v>
      </c>
      <c r="B54" t="str">
        <f t="shared" ref="B54:B117" si="1">_xlfn.CONCAT(I54&amp;", "&amp;J54," Cross Auger")</f>
        <v>9340 AGCO, 40ft Cross Auger</v>
      </c>
      <c r="H54" s="46">
        <v>4159340</v>
      </c>
      <c r="I54" s="44" t="s">
        <v>79</v>
      </c>
      <c r="J54" s="45" t="s">
        <v>80</v>
      </c>
    </row>
    <row r="55" spans="1:11" x14ac:dyDescent="0.3">
      <c r="A55">
        <f t="shared" si="0"/>
        <v>4159335</v>
      </c>
      <c r="B55" t="str">
        <f t="shared" si="1"/>
        <v>9335 AGCO, 35ft Cross Auger</v>
      </c>
      <c r="H55" s="46">
        <v>4159335</v>
      </c>
      <c r="I55" s="44" t="s">
        <v>82</v>
      </c>
      <c r="J55" s="45" t="s">
        <v>78</v>
      </c>
    </row>
    <row r="56" spans="1:11" x14ac:dyDescent="0.3">
      <c r="A56">
        <f t="shared" si="0"/>
        <v>4159330</v>
      </c>
      <c r="B56" t="str">
        <f t="shared" si="1"/>
        <v>9330 AGCO, 30ft Cross Auger</v>
      </c>
      <c r="H56" s="52">
        <v>4159330</v>
      </c>
      <c r="I56" s="50" t="s">
        <v>84</v>
      </c>
      <c r="J56" s="51" t="s">
        <v>85</v>
      </c>
    </row>
    <row r="57" spans="1:11" x14ac:dyDescent="0.3">
      <c r="A57">
        <f t="shared" si="0"/>
        <v>406504</v>
      </c>
      <c r="B57" t="str">
        <f t="shared" si="1"/>
        <v>9250 / 9255 Dynaflex, 45ft Cross Auger</v>
      </c>
      <c r="H57" s="57">
        <v>406504</v>
      </c>
      <c r="I57" s="56" t="s">
        <v>88</v>
      </c>
      <c r="J57" s="39" t="s">
        <v>76</v>
      </c>
    </row>
    <row r="58" spans="1:11" x14ac:dyDescent="0.3">
      <c r="A58">
        <f t="shared" si="0"/>
        <v>406503</v>
      </c>
      <c r="B58" t="str">
        <f t="shared" si="1"/>
        <v>9250 / 9255 Dynaflex, 40ft Cross Auger</v>
      </c>
      <c r="H58" s="59">
        <v>406503</v>
      </c>
      <c r="I58" s="58" t="s">
        <v>88</v>
      </c>
      <c r="J58" s="45" t="s">
        <v>80</v>
      </c>
    </row>
    <row r="59" spans="1:11" x14ac:dyDescent="0.3">
      <c r="A59">
        <f t="shared" si="0"/>
        <v>406502</v>
      </c>
      <c r="B59" t="str">
        <f t="shared" si="1"/>
        <v>9250 / 9255 Dynaflex, 35ft Cross Auger</v>
      </c>
      <c r="H59" s="59">
        <v>406502</v>
      </c>
      <c r="I59" s="58" t="s">
        <v>88</v>
      </c>
      <c r="J59" s="45" t="s">
        <v>78</v>
      </c>
    </row>
    <row r="60" spans="1:11" x14ac:dyDescent="0.3">
      <c r="A60">
        <f t="shared" si="0"/>
        <v>406501</v>
      </c>
      <c r="B60" t="str">
        <f t="shared" si="1"/>
        <v>9250 / 9255 Dynaflex, 30ft Cross Auger</v>
      </c>
      <c r="H60" s="59">
        <v>406501</v>
      </c>
      <c r="I60" s="58" t="s">
        <v>88</v>
      </c>
      <c r="J60" s="45" t="s">
        <v>85</v>
      </c>
    </row>
    <row r="61" spans="1:11" x14ac:dyDescent="0.3">
      <c r="A61">
        <f t="shared" si="0"/>
        <v>406500</v>
      </c>
      <c r="B61" t="str">
        <f t="shared" si="1"/>
        <v>9250 / 9255 Dynaflex, 25ft Cross Auger</v>
      </c>
      <c r="H61" s="61">
        <v>406500</v>
      </c>
      <c r="I61" s="60" t="s">
        <v>88</v>
      </c>
      <c r="J61" s="51" t="s">
        <v>93</v>
      </c>
    </row>
    <row r="62" spans="1:11" x14ac:dyDescent="0.3">
      <c r="A62">
        <f t="shared" si="0"/>
        <v>405863</v>
      </c>
      <c r="B62" t="str">
        <f t="shared" si="1"/>
        <v>5300 / 5400 AGCO, 40ft Cross Auger</v>
      </c>
      <c r="H62" s="57">
        <v>405863</v>
      </c>
      <c r="I62" s="38" t="s">
        <v>95</v>
      </c>
      <c r="J62" s="39" t="s">
        <v>80</v>
      </c>
    </row>
    <row r="63" spans="1:11" x14ac:dyDescent="0.3">
      <c r="A63">
        <f t="shared" si="0"/>
        <v>405862</v>
      </c>
      <c r="B63" t="str">
        <f t="shared" si="1"/>
        <v>5300 / 5400 AGCO, 35ft Cross Auger</v>
      </c>
      <c r="H63" s="59">
        <v>405862</v>
      </c>
      <c r="I63" s="44" t="s">
        <v>95</v>
      </c>
      <c r="J63" s="45" t="s">
        <v>78</v>
      </c>
    </row>
    <row r="64" spans="1:11" x14ac:dyDescent="0.3">
      <c r="A64">
        <f t="shared" si="0"/>
        <v>405861</v>
      </c>
      <c r="B64" t="str">
        <f t="shared" si="1"/>
        <v>5300 / 5400 AGCO, 30ft Cross Auger</v>
      </c>
      <c r="H64" s="59">
        <v>405861</v>
      </c>
      <c r="I64" s="44" t="s">
        <v>95</v>
      </c>
      <c r="J64" s="45" t="s">
        <v>85</v>
      </c>
    </row>
    <row r="65" spans="1:10" x14ac:dyDescent="0.3">
      <c r="A65">
        <f t="shared" si="0"/>
        <v>405860</v>
      </c>
      <c r="B65" t="str">
        <f t="shared" si="1"/>
        <v>5300 / 5400 AGCO, 25ft Cross Auger</v>
      </c>
      <c r="H65" s="61">
        <v>405860</v>
      </c>
      <c r="I65" s="50" t="s">
        <v>95</v>
      </c>
      <c r="J65" s="51" t="s">
        <v>93</v>
      </c>
    </row>
    <row r="66" spans="1:10" x14ac:dyDescent="0.3">
      <c r="A66">
        <f t="shared" si="0"/>
        <v>405797</v>
      </c>
      <c r="B66" t="str">
        <f t="shared" si="1"/>
        <v>5000 - 5200 AGCO, 36ft Cross Auger</v>
      </c>
      <c r="H66" s="57">
        <v>405797</v>
      </c>
      <c r="I66" s="38" t="s">
        <v>101</v>
      </c>
      <c r="J66" s="39" t="s">
        <v>100</v>
      </c>
    </row>
    <row r="67" spans="1:10" x14ac:dyDescent="0.3">
      <c r="A67">
        <f t="shared" si="0"/>
        <v>405796</v>
      </c>
      <c r="B67" t="str">
        <f t="shared" si="1"/>
        <v>5000 - 5200 AGCO, 30ft Cross Auger</v>
      </c>
      <c r="H67" s="59">
        <v>405796</v>
      </c>
      <c r="I67" s="44" t="s">
        <v>101</v>
      </c>
      <c r="J67" s="45" t="s">
        <v>85</v>
      </c>
    </row>
    <row r="68" spans="1:10" x14ac:dyDescent="0.3">
      <c r="A68">
        <f t="shared" si="0"/>
        <v>405795</v>
      </c>
      <c r="B68" t="str">
        <f t="shared" si="1"/>
        <v>5000 - 5200 AGCO, 25ft Cross Auger</v>
      </c>
      <c r="H68" s="61">
        <v>405795</v>
      </c>
      <c r="I68" s="50" t="s">
        <v>101</v>
      </c>
      <c r="J68" s="51" t="s">
        <v>93</v>
      </c>
    </row>
    <row r="69" spans="1:10" x14ac:dyDescent="0.3">
      <c r="A69">
        <f t="shared" si="0"/>
        <v>405828</v>
      </c>
      <c r="B69" t="str">
        <f t="shared" si="1"/>
        <v>600 AGCO, 36ft Cross Auger</v>
      </c>
      <c r="H69" s="57">
        <v>405828</v>
      </c>
      <c r="I69" s="38" t="s">
        <v>105</v>
      </c>
      <c r="J69" s="39" t="s">
        <v>100</v>
      </c>
    </row>
    <row r="70" spans="1:10" x14ac:dyDescent="0.3">
      <c r="A70">
        <f t="shared" si="0"/>
        <v>405827</v>
      </c>
      <c r="B70" t="str">
        <f t="shared" si="1"/>
        <v>600 AGCO, 30ft Cross Auger</v>
      </c>
      <c r="H70" s="61">
        <v>405827</v>
      </c>
      <c r="I70" s="50" t="s">
        <v>105</v>
      </c>
      <c r="J70" s="51" t="s">
        <v>85</v>
      </c>
    </row>
    <row r="71" spans="1:10" x14ac:dyDescent="0.3">
      <c r="A71">
        <f t="shared" si="0"/>
        <v>412230</v>
      </c>
      <c r="B71" t="str">
        <f t="shared" si="1"/>
        <v>Honey Bee AirFlex, 30ft Cross Auger</v>
      </c>
      <c r="H71" s="57">
        <v>412230</v>
      </c>
      <c r="I71" s="38" t="s">
        <v>110</v>
      </c>
      <c r="J71" s="39" t="s">
        <v>85</v>
      </c>
    </row>
    <row r="72" spans="1:10" x14ac:dyDescent="0.3">
      <c r="A72">
        <f t="shared" si="0"/>
        <v>412236</v>
      </c>
      <c r="B72" t="str">
        <f t="shared" si="1"/>
        <v>Honey Bee AirFlex, 36ft Cross Auger</v>
      </c>
      <c r="H72" s="59">
        <v>412236</v>
      </c>
      <c r="I72" s="44" t="s">
        <v>110</v>
      </c>
      <c r="J72" s="45" t="s">
        <v>100</v>
      </c>
    </row>
    <row r="73" spans="1:10" x14ac:dyDescent="0.3">
      <c r="A73">
        <f t="shared" si="0"/>
        <v>412240</v>
      </c>
      <c r="B73" t="str">
        <f t="shared" si="1"/>
        <v>Honey Bee AirFlex, 40ft Cross Auger</v>
      </c>
      <c r="H73" s="59">
        <v>412240</v>
      </c>
      <c r="I73" s="44" t="s">
        <v>110</v>
      </c>
      <c r="J73" s="45" t="s">
        <v>80</v>
      </c>
    </row>
    <row r="74" spans="1:10" x14ac:dyDescent="0.3">
      <c r="A74">
        <f t="shared" si="0"/>
        <v>412245</v>
      </c>
      <c r="B74" t="str">
        <f t="shared" si="1"/>
        <v>Honey Bee AirFlex, 45ft Cross Auger</v>
      </c>
      <c r="H74" s="59">
        <v>412245</v>
      </c>
      <c r="I74" s="44" t="s">
        <v>110</v>
      </c>
      <c r="J74" s="45" t="s">
        <v>76</v>
      </c>
    </row>
    <row r="75" spans="1:10" x14ac:dyDescent="0.3">
      <c r="A75">
        <f t="shared" si="0"/>
        <v>412250</v>
      </c>
      <c r="B75" t="str">
        <f t="shared" si="1"/>
        <v>Honey Bee AirFlex, 50ft Cross Auger</v>
      </c>
      <c r="H75" s="61">
        <v>412250</v>
      </c>
      <c r="I75" s="50" t="s">
        <v>110</v>
      </c>
      <c r="J75" s="51" t="s">
        <v>87</v>
      </c>
    </row>
    <row r="76" spans="1:10" x14ac:dyDescent="0.3">
      <c r="A76">
        <f t="shared" si="0"/>
        <v>405812</v>
      </c>
      <c r="B76" t="str">
        <f t="shared" si="1"/>
        <v>Honey Bee, 42ft Cross Auger</v>
      </c>
      <c r="H76" s="57">
        <v>405812</v>
      </c>
      <c r="I76" s="38" t="s">
        <v>108</v>
      </c>
      <c r="J76" s="39" t="s">
        <v>114</v>
      </c>
    </row>
    <row r="77" spans="1:10" x14ac:dyDescent="0.3">
      <c r="A77">
        <f t="shared" si="0"/>
        <v>405810</v>
      </c>
      <c r="B77" t="str">
        <f t="shared" si="1"/>
        <v>Honey Bee NH94C, 40ft Cross Auger</v>
      </c>
      <c r="H77" s="59">
        <v>405810</v>
      </c>
      <c r="I77" s="44" t="s">
        <v>117</v>
      </c>
      <c r="J77" s="45" t="s">
        <v>80</v>
      </c>
    </row>
    <row r="78" spans="1:10" x14ac:dyDescent="0.3">
      <c r="A78">
        <f t="shared" si="0"/>
        <v>405811</v>
      </c>
      <c r="B78" t="str">
        <f t="shared" si="1"/>
        <v>Honey Bee, 39ft Cross Auger</v>
      </c>
      <c r="H78" s="59">
        <v>405811</v>
      </c>
      <c r="I78" s="44" t="s">
        <v>108</v>
      </c>
      <c r="J78" s="45" t="s">
        <v>118</v>
      </c>
    </row>
    <row r="79" spans="1:10" x14ac:dyDescent="0.3">
      <c r="A79">
        <f t="shared" si="0"/>
        <v>405803</v>
      </c>
      <c r="B79" t="str">
        <f t="shared" si="1"/>
        <v>Honey Bee (Ctr)  NH94C, 36ft Cross Auger</v>
      </c>
      <c r="H79" s="59">
        <v>405803</v>
      </c>
      <c r="I79" s="44" t="s">
        <v>120</v>
      </c>
      <c r="J79" s="45" t="s">
        <v>100</v>
      </c>
    </row>
    <row r="80" spans="1:10" x14ac:dyDescent="0.3">
      <c r="A80">
        <f t="shared" si="0"/>
        <v>405806</v>
      </c>
      <c r="B80" t="str">
        <f t="shared" si="1"/>
        <v>Honey Bee (Offset), 36ft Cross Auger</v>
      </c>
      <c r="H80" s="59">
        <v>405806</v>
      </c>
      <c r="I80" s="44" t="s">
        <v>121</v>
      </c>
      <c r="J80" s="45" t="s">
        <v>100</v>
      </c>
    </row>
    <row r="81" spans="1:10" x14ac:dyDescent="0.3">
      <c r="A81">
        <f t="shared" si="0"/>
        <v>405802</v>
      </c>
      <c r="B81" t="str">
        <f t="shared" si="1"/>
        <v>Honey Bee, NH94C, 30ft Cross Auger</v>
      </c>
      <c r="H81" s="59">
        <v>405802</v>
      </c>
      <c r="I81" s="44" t="s">
        <v>122</v>
      </c>
      <c r="J81" s="45" t="s">
        <v>85</v>
      </c>
    </row>
    <row r="82" spans="1:10" x14ac:dyDescent="0.3">
      <c r="A82">
        <f t="shared" si="0"/>
        <v>405800</v>
      </c>
      <c r="B82" t="str">
        <f t="shared" si="1"/>
        <v>Honey Bee, 25ft Cross Auger</v>
      </c>
      <c r="H82" s="61">
        <v>405800</v>
      </c>
      <c r="I82" s="50" t="s">
        <v>108</v>
      </c>
      <c r="J82" s="51" t="s">
        <v>93</v>
      </c>
    </row>
    <row r="83" spans="1:10" x14ac:dyDescent="0.3">
      <c r="A83">
        <f t="shared" si="0"/>
        <v>406499</v>
      </c>
      <c r="B83" t="str">
        <f t="shared" si="1"/>
        <v>NH 840CD, 880CF, CNH 3142, 3152, 3162, 45ft Cross Auger</v>
      </c>
      <c r="H83" s="57">
        <v>406499</v>
      </c>
      <c r="I83" s="44" t="s">
        <v>124</v>
      </c>
      <c r="J83" s="39" t="s">
        <v>76</v>
      </c>
    </row>
    <row r="84" spans="1:10" x14ac:dyDescent="0.3">
      <c r="A84">
        <f t="shared" si="0"/>
        <v>406498</v>
      </c>
      <c r="B84" t="str">
        <f t="shared" si="1"/>
        <v>NH 840CD, 880CF, CNH 3142, 3152, 3162, 40ft Cross Auger</v>
      </c>
      <c r="H84" s="59">
        <v>406498</v>
      </c>
      <c r="I84" s="44" t="s">
        <v>124</v>
      </c>
      <c r="J84" s="45" t="s">
        <v>80</v>
      </c>
    </row>
    <row r="85" spans="1:10" x14ac:dyDescent="0.3">
      <c r="A85">
        <f t="shared" si="0"/>
        <v>406497</v>
      </c>
      <c r="B85" t="str">
        <f t="shared" si="1"/>
        <v>NH 840CD, 880CF, CNH 3142, 3152, 3162, 35ft Cross Auger</v>
      </c>
      <c r="H85" s="59">
        <v>406497</v>
      </c>
      <c r="I85" s="44" t="s">
        <v>124</v>
      </c>
      <c r="J85" s="45" t="s">
        <v>78</v>
      </c>
    </row>
    <row r="86" spans="1:10" x14ac:dyDescent="0.3">
      <c r="A86">
        <f t="shared" si="0"/>
        <v>406496</v>
      </c>
      <c r="B86" t="str">
        <f t="shared" si="1"/>
        <v>NH 840CD, 880CF, CNH 3142, 3152, 3162, 30ft Cross Auger</v>
      </c>
      <c r="H86" s="59">
        <v>406496</v>
      </c>
      <c r="I86" s="44" t="s">
        <v>124</v>
      </c>
      <c r="J86" s="45" t="s">
        <v>85</v>
      </c>
    </row>
    <row r="87" spans="1:10" x14ac:dyDescent="0.3">
      <c r="A87">
        <f t="shared" si="0"/>
        <v>406495</v>
      </c>
      <c r="B87" t="str">
        <f t="shared" si="1"/>
        <v>NH 840CD, 880CF, CNH 3142, 3152, 3162, 25ft Cross Auger</v>
      </c>
      <c r="H87" s="61">
        <v>406495</v>
      </c>
      <c r="I87" s="50" t="s">
        <v>124</v>
      </c>
      <c r="J87" s="51" t="s">
        <v>93</v>
      </c>
    </row>
    <row r="88" spans="1:10" x14ac:dyDescent="0.3">
      <c r="A88">
        <f t="shared" si="0"/>
        <v>405836</v>
      </c>
      <c r="B88" t="str">
        <f t="shared" si="1"/>
        <v>Midwest, 45ft Cross Auger</v>
      </c>
      <c r="H88" s="57">
        <v>405836</v>
      </c>
      <c r="I88" s="38" t="s">
        <v>130</v>
      </c>
      <c r="J88" s="39" t="s">
        <v>76</v>
      </c>
    </row>
    <row r="89" spans="1:10" x14ac:dyDescent="0.3">
      <c r="A89">
        <f t="shared" si="0"/>
        <v>405835</v>
      </c>
      <c r="B89" t="str">
        <f t="shared" si="1"/>
        <v>Midwest, 42ft Cross Auger</v>
      </c>
      <c r="H89" s="59">
        <v>405835</v>
      </c>
      <c r="I89" s="44" t="s">
        <v>130</v>
      </c>
      <c r="J89" s="45" t="s">
        <v>114</v>
      </c>
    </row>
    <row r="90" spans="1:10" x14ac:dyDescent="0.3">
      <c r="A90">
        <f t="shared" si="0"/>
        <v>405834</v>
      </c>
      <c r="B90" t="str">
        <f t="shared" si="1"/>
        <v>Midwest, 40ft Cross Auger</v>
      </c>
      <c r="H90" s="59">
        <v>405834</v>
      </c>
      <c r="I90" s="44" t="s">
        <v>130</v>
      </c>
      <c r="J90" s="45" t="s">
        <v>80</v>
      </c>
    </row>
    <row r="91" spans="1:10" x14ac:dyDescent="0.3">
      <c r="A91">
        <f t="shared" si="0"/>
        <v>405833</v>
      </c>
      <c r="B91" t="str">
        <f t="shared" si="1"/>
        <v>Midwest, 36ft Cross Auger</v>
      </c>
      <c r="H91" s="61">
        <v>405833</v>
      </c>
      <c r="I91" s="50" t="s">
        <v>130</v>
      </c>
      <c r="J91" s="51" t="s">
        <v>100</v>
      </c>
    </row>
    <row r="92" spans="1:10" x14ac:dyDescent="0.3">
      <c r="A92">
        <f t="shared" si="0"/>
        <v>411050</v>
      </c>
      <c r="B92" t="str">
        <f t="shared" si="1"/>
        <v>MaxFlo 1050, 35ft Cross Auger</v>
      </c>
      <c r="H92" s="57">
        <v>411050</v>
      </c>
      <c r="I92" s="56" t="s">
        <v>137</v>
      </c>
      <c r="J92" s="39" t="s">
        <v>78</v>
      </c>
    </row>
    <row r="93" spans="1:10" x14ac:dyDescent="0.3">
      <c r="A93">
        <f t="shared" si="0"/>
        <v>411200</v>
      </c>
      <c r="B93" t="str">
        <f t="shared" si="1"/>
        <v>MaxFlo 1200, 40ft Cross Auger</v>
      </c>
      <c r="H93" s="61">
        <v>411200</v>
      </c>
      <c r="I93" s="60" t="s">
        <v>139</v>
      </c>
      <c r="J93" s="51" t="s">
        <v>80</v>
      </c>
    </row>
    <row r="94" spans="1:10" x14ac:dyDescent="0.3">
      <c r="A94">
        <f t="shared" si="0"/>
        <v>411080</v>
      </c>
      <c r="B94" t="str">
        <f t="shared" si="1"/>
        <v>Convio 1080, 35ft Cross Auger</v>
      </c>
      <c r="H94" s="57">
        <v>411080</v>
      </c>
      <c r="I94" s="56" t="s">
        <v>141</v>
      </c>
      <c r="J94" s="39" t="s">
        <v>78</v>
      </c>
    </row>
    <row r="95" spans="1:10" x14ac:dyDescent="0.3">
      <c r="A95">
        <f t="shared" si="0"/>
        <v>411230</v>
      </c>
      <c r="B95" t="str">
        <f t="shared" si="1"/>
        <v>Convio 1230, 40ft Cross Auger</v>
      </c>
      <c r="H95" s="59">
        <v>411230</v>
      </c>
      <c r="I95" s="58" t="s">
        <v>143</v>
      </c>
      <c r="J95" s="45" t="s">
        <v>80</v>
      </c>
    </row>
    <row r="96" spans="1:10" x14ac:dyDescent="0.3">
      <c r="A96">
        <f t="shared" si="0"/>
        <v>411380</v>
      </c>
      <c r="B96" t="str">
        <f t="shared" si="1"/>
        <v>Convio 1380, 45ft Cross Auger</v>
      </c>
      <c r="H96" s="61">
        <v>411380</v>
      </c>
      <c r="I96" s="60" t="s">
        <v>144</v>
      </c>
      <c r="J96" s="51" t="s">
        <v>76</v>
      </c>
    </row>
    <row r="97" spans="1:10" x14ac:dyDescent="0.3">
      <c r="A97">
        <f t="shared" si="0"/>
        <v>413035</v>
      </c>
      <c r="B97" t="str">
        <f t="shared" si="1"/>
        <v>HD35R / HD35F, 35ft Cross Auger</v>
      </c>
      <c r="H97" s="43">
        <v>413035</v>
      </c>
      <c r="I97" s="41" t="s">
        <v>77</v>
      </c>
      <c r="J97" s="42" t="s">
        <v>78</v>
      </c>
    </row>
    <row r="98" spans="1:10" x14ac:dyDescent="0.3">
      <c r="A98">
        <f t="shared" si="0"/>
        <v>413040</v>
      </c>
      <c r="B98" t="str">
        <f t="shared" si="1"/>
        <v>HD40R / HD40F, 40ft Cross Auger</v>
      </c>
      <c r="H98" s="49">
        <v>413040</v>
      </c>
      <c r="I98" s="47" t="s">
        <v>81</v>
      </c>
      <c r="J98" s="48" t="s">
        <v>80</v>
      </c>
    </row>
    <row r="99" spans="1:10" x14ac:dyDescent="0.3">
      <c r="A99">
        <f t="shared" si="0"/>
        <v>413045</v>
      </c>
      <c r="B99" t="str">
        <f t="shared" si="1"/>
        <v>HD45R / HD45F, 45ft Cross Auger</v>
      </c>
      <c r="H99" s="49">
        <v>413045</v>
      </c>
      <c r="I99" s="47" t="s">
        <v>83</v>
      </c>
      <c r="J99" s="48" t="s">
        <v>76</v>
      </c>
    </row>
    <row r="100" spans="1:10" x14ac:dyDescent="0.3">
      <c r="A100">
        <f t="shared" si="0"/>
        <v>413050</v>
      </c>
      <c r="B100" t="str">
        <f t="shared" si="1"/>
        <v>HD50R / HD50F, 50ft Cross Auger</v>
      </c>
      <c r="H100" s="55">
        <v>413050</v>
      </c>
      <c r="I100" s="53" t="s">
        <v>86</v>
      </c>
      <c r="J100" s="54" t="s">
        <v>87</v>
      </c>
    </row>
    <row r="101" spans="1:10" x14ac:dyDescent="0.3">
      <c r="A101">
        <f t="shared" si="0"/>
        <v>405853</v>
      </c>
      <c r="B101" t="str">
        <f t="shared" si="1"/>
        <v>645FD / 745FD / RD45F, 45ft Cross Auger</v>
      </c>
      <c r="H101" s="57">
        <v>405853</v>
      </c>
      <c r="I101" s="56" t="s">
        <v>89</v>
      </c>
      <c r="J101" s="39" t="s">
        <v>76</v>
      </c>
    </row>
    <row r="102" spans="1:10" x14ac:dyDescent="0.3">
      <c r="A102">
        <f t="shared" si="0"/>
        <v>405852</v>
      </c>
      <c r="B102" t="str">
        <f t="shared" si="1"/>
        <v>640FD / 740FD / RD40F, 40ft Cross Auger</v>
      </c>
      <c r="H102" s="59">
        <v>405852</v>
      </c>
      <c r="I102" s="58" t="s">
        <v>90</v>
      </c>
      <c r="J102" s="45" t="s">
        <v>80</v>
      </c>
    </row>
    <row r="103" spans="1:10" x14ac:dyDescent="0.3">
      <c r="A103">
        <f t="shared" si="0"/>
        <v>405851</v>
      </c>
      <c r="B103" t="str">
        <f t="shared" si="1"/>
        <v>635FD / 735FD / RD35F, 35ft Cross Auger</v>
      </c>
      <c r="H103" s="59">
        <v>405851</v>
      </c>
      <c r="I103" s="58" t="s">
        <v>91</v>
      </c>
      <c r="J103" s="45" t="s">
        <v>78</v>
      </c>
    </row>
    <row r="104" spans="1:10" x14ac:dyDescent="0.3">
      <c r="A104">
        <f t="shared" si="0"/>
        <v>405850</v>
      </c>
      <c r="B104" t="str">
        <f t="shared" si="1"/>
        <v>630FD / 730FD / RD30F, 30ft Cross Auger</v>
      </c>
      <c r="H104" s="61">
        <v>405850</v>
      </c>
      <c r="I104" s="60" t="s">
        <v>92</v>
      </c>
      <c r="J104" s="51" t="s">
        <v>85</v>
      </c>
    </row>
    <row r="105" spans="1:10" x14ac:dyDescent="0.3">
      <c r="A105">
        <f t="shared" si="0"/>
        <v>405848</v>
      </c>
      <c r="B105" t="str">
        <f t="shared" si="1"/>
        <v>640D/740D, 40ft Cross Auger</v>
      </c>
      <c r="H105" s="57">
        <v>405848</v>
      </c>
      <c r="I105" s="56" t="s">
        <v>94</v>
      </c>
      <c r="J105" s="39" t="s">
        <v>80</v>
      </c>
    </row>
    <row r="106" spans="1:10" x14ac:dyDescent="0.3">
      <c r="A106">
        <f t="shared" si="0"/>
        <v>405847</v>
      </c>
      <c r="B106" t="str">
        <f t="shared" si="1"/>
        <v>635D/735D, 35ft Cross Auger</v>
      </c>
      <c r="H106" s="59">
        <v>405847</v>
      </c>
      <c r="I106" s="58" t="s">
        <v>96</v>
      </c>
      <c r="J106" s="45" t="s">
        <v>78</v>
      </c>
    </row>
    <row r="107" spans="1:10" x14ac:dyDescent="0.3">
      <c r="A107">
        <f t="shared" si="0"/>
        <v>405846</v>
      </c>
      <c r="B107" t="str">
        <f t="shared" si="1"/>
        <v>630D/730D, 30ft Cross Auger</v>
      </c>
      <c r="H107" s="59">
        <v>405846</v>
      </c>
      <c r="I107" s="58" t="s">
        <v>97</v>
      </c>
      <c r="J107" s="45" t="s">
        <v>85</v>
      </c>
    </row>
    <row r="108" spans="1:10" x14ac:dyDescent="0.3">
      <c r="A108">
        <f t="shared" si="0"/>
        <v>405845</v>
      </c>
      <c r="B108" t="str">
        <f t="shared" si="1"/>
        <v>625D/725D, 25ft Cross Auger</v>
      </c>
      <c r="H108" s="61">
        <v>405845</v>
      </c>
      <c r="I108" s="60" t="s">
        <v>98</v>
      </c>
      <c r="J108" s="51" t="s">
        <v>93</v>
      </c>
    </row>
    <row r="109" spans="1:10" x14ac:dyDescent="0.3">
      <c r="A109">
        <f t="shared" si="0"/>
        <v>405844</v>
      </c>
      <c r="B109" t="str">
        <f t="shared" si="1"/>
        <v>936D, 36ft Cross Auger</v>
      </c>
      <c r="H109" s="57">
        <v>405844</v>
      </c>
      <c r="I109" s="56" t="s">
        <v>99</v>
      </c>
      <c r="J109" s="39" t="s">
        <v>100</v>
      </c>
    </row>
    <row r="110" spans="1:10" x14ac:dyDescent="0.3">
      <c r="A110">
        <f t="shared" si="0"/>
        <v>405843</v>
      </c>
      <c r="B110" t="str">
        <f t="shared" si="1"/>
        <v>930D, 30ft Cross Auger</v>
      </c>
      <c r="H110" s="59">
        <v>405843</v>
      </c>
      <c r="I110" s="58" t="s">
        <v>102</v>
      </c>
      <c r="J110" s="45" t="s">
        <v>85</v>
      </c>
    </row>
    <row r="111" spans="1:10" x14ac:dyDescent="0.3">
      <c r="A111">
        <f t="shared" si="0"/>
        <v>405842</v>
      </c>
      <c r="B111" t="str">
        <f t="shared" si="1"/>
        <v>925D, 25ft Cross Auger</v>
      </c>
      <c r="H111" s="61">
        <v>405842</v>
      </c>
      <c r="I111" s="60" t="s">
        <v>103</v>
      </c>
      <c r="J111" s="51" t="s">
        <v>93</v>
      </c>
    </row>
    <row r="112" spans="1:10" x14ac:dyDescent="0.3">
      <c r="A112">
        <f t="shared" si="0"/>
        <v>405867</v>
      </c>
      <c r="B112" t="str">
        <f t="shared" si="1"/>
        <v>440 Swather (D65), 40ft Cross Auger</v>
      </c>
      <c r="H112" s="57">
        <v>405867</v>
      </c>
      <c r="I112" s="56" t="s">
        <v>104</v>
      </c>
      <c r="J112" s="39" t="s">
        <v>80</v>
      </c>
    </row>
    <row r="113" spans="1:10" x14ac:dyDescent="0.3">
      <c r="A113">
        <f t="shared" si="0"/>
        <v>405840</v>
      </c>
      <c r="B113" t="str">
        <f t="shared" si="1"/>
        <v>2360 Swather, 18ft Cross Auger</v>
      </c>
      <c r="H113" s="61">
        <v>405840</v>
      </c>
      <c r="I113" s="60" t="s">
        <v>106</v>
      </c>
      <c r="J113" s="51" t="s">
        <v>107</v>
      </c>
    </row>
    <row r="114" spans="1:10" x14ac:dyDescent="0.3">
      <c r="A114">
        <f t="shared" si="0"/>
        <v>405870</v>
      </c>
      <c r="B114" t="str">
        <f t="shared" si="1"/>
        <v>960 Finger Forward, 25ft Cross Auger</v>
      </c>
      <c r="H114" s="57">
        <v>405870</v>
      </c>
      <c r="I114" s="56" t="s">
        <v>109</v>
      </c>
      <c r="J114" s="39" t="s">
        <v>93</v>
      </c>
    </row>
    <row r="115" spans="1:10" x14ac:dyDescent="0.3">
      <c r="A115">
        <f t="shared" si="0"/>
        <v>405871</v>
      </c>
      <c r="B115" t="str">
        <f t="shared" si="1"/>
        <v>960 Finger Forward, 30ft Cross Auger</v>
      </c>
      <c r="H115" s="59">
        <v>405871</v>
      </c>
      <c r="I115" s="58" t="s">
        <v>109</v>
      </c>
      <c r="J115" s="45" t="s">
        <v>85</v>
      </c>
    </row>
    <row r="116" spans="1:10" x14ac:dyDescent="0.3">
      <c r="A116">
        <f t="shared" si="0"/>
        <v>405885</v>
      </c>
      <c r="B116" t="str">
        <f t="shared" si="1"/>
        <v>960 Dual Drive, 36ft Cross Auger</v>
      </c>
      <c r="H116" s="61">
        <v>405885</v>
      </c>
      <c r="I116" s="60" t="s">
        <v>111</v>
      </c>
      <c r="J116" s="51" t="s">
        <v>100</v>
      </c>
    </row>
    <row r="117" spans="1:10" x14ac:dyDescent="0.3">
      <c r="A117">
        <f t="shared" si="0"/>
        <v>405880</v>
      </c>
      <c r="B117" t="str">
        <f t="shared" si="1"/>
        <v>962 (CNH 1042), 25ft Cross Auger</v>
      </c>
      <c r="H117" s="57">
        <v>405880</v>
      </c>
      <c r="I117" s="56" t="s">
        <v>112</v>
      </c>
      <c r="J117" s="39" t="s">
        <v>93</v>
      </c>
    </row>
    <row r="118" spans="1:10" x14ac:dyDescent="0.3">
      <c r="A118">
        <f t="shared" ref="A118:A141" si="2">H118</f>
        <v>405824</v>
      </c>
      <c r="B118" t="str">
        <f t="shared" ref="B118:B141" si="3">_xlfn.CONCAT(I118&amp;", "&amp;J118," Cross Auger")</f>
        <v>962 / 963 (CNH 1042 / 2042), 30ft Cross Auger</v>
      </c>
      <c r="H118" s="59">
        <v>405824</v>
      </c>
      <c r="I118" s="58" t="s">
        <v>113</v>
      </c>
      <c r="J118" s="45" t="s">
        <v>85</v>
      </c>
    </row>
    <row r="119" spans="1:10" x14ac:dyDescent="0.3">
      <c r="A119">
        <f t="shared" si="2"/>
        <v>405826</v>
      </c>
      <c r="B119" t="str">
        <f t="shared" si="3"/>
        <v>962 / 963 (CNH 1042 / 2042), 36ft Cross Auger</v>
      </c>
      <c r="H119" s="61">
        <v>405826</v>
      </c>
      <c r="I119" s="60" t="s">
        <v>113</v>
      </c>
      <c r="J119" s="51" t="s">
        <v>100</v>
      </c>
    </row>
    <row r="120" spans="1:10" x14ac:dyDescent="0.3">
      <c r="A120">
        <f t="shared" si="2"/>
        <v>405874</v>
      </c>
      <c r="B120" t="str">
        <f t="shared" si="3"/>
        <v>972 / 973 (CNH 1052 / 2052), 15ft Cross Auger</v>
      </c>
      <c r="H120" s="57">
        <v>405874</v>
      </c>
      <c r="I120" s="56" t="s">
        <v>115</v>
      </c>
      <c r="J120" s="39" t="s">
        <v>116</v>
      </c>
    </row>
    <row r="121" spans="1:10" x14ac:dyDescent="0.3">
      <c r="A121">
        <f t="shared" si="2"/>
        <v>405930</v>
      </c>
      <c r="B121" t="str">
        <f t="shared" si="3"/>
        <v>972 / 973 (CNH 1052 / 2052), 18ft Cross Auger</v>
      </c>
      <c r="H121" s="59">
        <v>405930</v>
      </c>
      <c r="I121" s="58" t="s">
        <v>115</v>
      </c>
      <c r="J121" s="45" t="s">
        <v>107</v>
      </c>
    </row>
    <row r="122" spans="1:10" x14ac:dyDescent="0.3">
      <c r="A122">
        <f t="shared" si="2"/>
        <v>405875</v>
      </c>
      <c r="B122" t="str">
        <f t="shared" si="3"/>
        <v>972 / 973 (CNH 1052 / 2052), 21ft Cross Auger</v>
      </c>
      <c r="H122" s="59">
        <v>405875</v>
      </c>
      <c r="I122" s="58" t="s">
        <v>115</v>
      </c>
      <c r="J122" s="45" t="s">
        <v>119</v>
      </c>
    </row>
    <row r="123" spans="1:10" x14ac:dyDescent="0.3">
      <c r="A123">
        <f t="shared" si="2"/>
        <v>405876</v>
      </c>
      <c r="B123" t="str">
        <f t="shared" si="3"/>
        <v>972 / 973 (CNH 1052 / 2052), 25ft Cross Auger</v>
      </c>
      <c r="H123" s="59">
        <v>405876</v>
      </c>
      <c r="I123" s="58" t="s">
        <v>115</v>
      </c>
      <c r="J123" s="45" t="s">
        <v>93</v>
      </c>
    </row>
    <row r="124" spans="1:10" x14ac:dyDescent="0.3">
      <c r="A124">
        <f t="shared" si="2"/>
        <v>405877</v>
      </c>
      <c r="B124" t="str">
        <f t="shared" si="3"/>
        <v>972 / 973 (CNH 1052 / 2052), 30ft Cross Auger</v>
      </c>
      <c r="H124" s="59">
        <v>405877</v>
      </c>
      <c r="I124" s="58" t="s">
        <v>115</v>
      </c>
      <c r="J124" s="45" t="s">
        <v>85</v>
      </c>
    </row>
    <row r="125" spans="1:10" x14ac:dyDescent="0.3">
      <c r="A125">
        <f t="shared" si="2"/>
        <v>405878</v>
      </c>
      <c r="B125" t="str">
        <f t="shared" si="3"/>
        <v>972 / 973 (CNH 1052 / 2052), 36ft Cross Auger</v>
      </c>
      <c r="H125" s="61">
        <v>405878</v>
      </c>
      <c r="I125" s="60" t="s">
        <v>115</v>
      </c>
      <c r="J125" s="51" t="s">
        <v>100</v>
      </c>
    </row>
    <row r="126" spans="1:10" x14ac:dyDescent="0.3">
      <c r="A126">
        <f t="shared" si="2"/>
        <v>410029</v>
      </c>
      <c r="B126" t="str">
        <f t="shared" si="3"/>
        <v>974 (CNH 2062, NH84C), 30ft Cross Auger</v>
      </c>
      <c r="H126" s="57">
        <v>410029</v>
      </c>
      <c r="I126" s="56" t="s">
        <v>123</v>
      </c>
      <c r="J126" s="39" t="s">
        <v>85</v>
      </c>
    </row>
    <row r="127" spans="1:10" x14ac:dyDescent="0.3">
      <c r="A127">
        <f t="shared" si="2"/>
        <v>410036</v>
      </c>
      <c r="B127" t="str">
        <f t="shared" si="3"/>
        <v>974 (CNH 2062, NH84C), 36ft Cross Auger</v>
      </c>
      <c r="H127" s="61">
        <v>410036</v>
      </c>
      <c r="I127" s="60" t="s">
        <v>123</v>
      </c>
      <c r="J127" s="51" t="s">
        <v>100</v>
      </c>
    </row>
    <row r="128" spans="1:10" x14ac:dyDescent="0.3">
      <c r="A128">
        <f t="shared" si="2"/>
        <v>405873</v>
      </c>
      <c r="B128" t="str">
        <f t="shared" si="3"/>
        <v>D60 / D65 / D145 (CNH 2142, 2152), 45ft Cross Auger</v>
      </c>
      <c r="H128" s="57">
        <v>405873</v>
      </c>
      <c r="I128" s="56" t="s">
        <v>125</v>
      </c>
      <c r="J128" s="39" t="s">
        <v>76</v>
      </c>
    </row>
    <row r="129" spans="1:10" x14ac:dyDescent="0.3">
      <c r="A129">
        <f t="shared" si="2"/>
        <v>405867</v>
      </c>
      <c r="B129" t="str">
        <f t="shared" si="3"/>
        <v>D60 / D65 / D140 (CNH 2142, 2152), 40ft Cross Auger</v>
      </c>
      <c r="H129" s="59">
        <v>405867</v>
      </c>
      <c r="I129" s="58" t="s">
        <v>126</v>
      </c>
      <c r="J129" s="45" t="s">
        <v>80</v>
      </c>
    </row>
    <row r="130" spans="1:10" x14ac:dyDescent="0.3">
      <c r="A130">
        <f t="shared" si="2"/>
        <v>405866</v>
      </c>
      <c r="B130" t="str">
        <f t="shared" si="3"/>
        <v>D60 / D65 / D135 (CNH 2142, 2152), 35ft Cross Auger</v>
      </c>
      <c r="H130" s="59">
        <v>405866</v>
      </c>
      <c r="I130" s="58" t="s">
        <v>127</v>
      </c>
      <c r="J130" s="45" t="s">
        <v>78</v>
      </c>
    </row>
    <row r="131" spans="1:10" x14ac:dyDescent="0.3">
      <c r="A131">
        <f t="shared" si="2"/>
        <v>405865</v>
      </c>
      <c r="B131" t="str">
        <f t="shared" si="3"/>
        <v>D60 / D65 / D130 (CNH 2142, 2152), 30ft Cross Auger</v>
      </c>
      <c r="H131" s="59">
        <v>405865</v>
      </c>
      <c r="I131" s="58" t="s">
        <v>128</v>
      </c>
      <c r="J131" s="45" t="s">
        <v>85</v>
      </c>
    </row>
    <row r="132" spans="1:10" x14ac:dyDescent="0.3">
      <c r="A132">
        <f t="shared" si="2"/>
        <v>405864</v>
      </c>
      <c r="B132" t="str">
        <f t="shared" si="3"/>
        <v>D60 / D65 / D125 (CNH 2142, 2152), 25ft Cross Auger</v>
      </c>
      <c r="H132" s="61">
        <v>405864</v>
      </c>
      <c r="I132" s="60" t="s">
        <v>129</v>
      </c>
      <c r="J132" s="51" t="s">
        <v>93</v>
      </c>
    </row>
    <row r="133" spans="1:10" x14ac:dyDescent="0.3">
      <c r="A133">
        <f t="shared" si="2"/>
        <v>410045</v>
      </c>
      <c r="B133" t="str">
        <f t="shared" si="3"/>
        <v>FD70 / FD75 / FD145 (CNH 2162), 45ft Cross Auger</v>
      </c>
      <c r="H133" s="43">
        <v>410045</v>
      </c>
      <c r="I133" s="62" t="s">
        <v>131</v>
      </c>
      <c r="J133" s="42" t="s">
        <v>76</v>
      </c>
    </row>
    <row r="134" spans="1:10" x14ac:dyDescent="0.3">
      <c r="A134">
        <f t="shared" si="2"/>
        <v>410040</v>
      </c>
      <c r="B134" t="str">
        <f t="shared" si="3"/>
        <v>FD70 / FD75 / FD140 (CNH 2162), 40ft Cross Auger</v>
      </c>
      <c r="H134" s="49">
        <v>410040</v>
      </c>
      <c r="I134" s="63" t="s">
        <v>132</v>
      </c>
      <c r="J134" s="48" t="s">
        <v>80</v>
      </c>
    </row>
    <row r="135" spans="1:10" x14ac:dyDescent="0.3">
      <c r="A135">
        <f t="shared" si="2"/>
        <v>410035</v>
      </c>
      <c r="B135" t="str">
        <f t="shared" si="3"/>
        <v>FD70 / FD75 / FD135 (CNH 2162), 35ft Cross Auger</v>
      </c>
      <c r="H135" s="49">
        <v>410035</v>
      </c>
      <c r="I135" s="63" t="s">
        <v>133</v>
      </c>
      <c r="J135" s="48" t="s">
        <v>78</v>
      </c>
    </row>
    <row r="136" spans="1:10" x14ac:dyDescent="0.3">
      <c r="A136">
        <f t="shared" si="2"/>
        <v>410030</v>
      </c>
      <c r="B136" t="str">
        <f t="shared" si="3"/>
        <v>FD70 / FD75 / FD130 (CNH 2162), 30ft Cross Auger</v>
      </c>
      <c r="H136" s="49">
        <v>410030</v>
      </c>
      <c r="I136" s="63" t="s">
        <v>134</v>
      </c>
      <c r="J136" s="48" t="s">
        <v>85</v>
      </c>
    </row>
    <row r="137" spans="1:10" x14ac:dyDescent="0.3">
      <c r="A137">
        <f t="shared" si="2"/>
        <v>420050</v>
      </c>
      <c r="B137" t="str">
        <f t="shared" si="3"/>
        <v>FD250, 50ft Cross Auger</v>
      </c>
      <c r="H137" s="43">
        <v>420050</v>
      </c>
      <c r="I137" s="62" t="s">
        <v>135</v>
      </c>
      <c r="J137" s="42" t="s">
        <v>87</v>
      </c>
    </row>
    <row r="138" spans="1:10" x14ac:dyDescent="0.3">
      <c r="A138">
        <f t="shared" si="2"/>
        <v>420045</v>
      </c>
      <c r="B138" t="str">
        <f t="shared" si="3"/>
        <v>FD245, 45ft Cross Auger</v>
      </c>
      <c r="H138" s="49">
        <v>420045</v>
      </c>
      <c r="I138" s="63" t="s">
        <v>136</v>
      </c>
      <c r="J138" s="48" t="s">
        <v>76</v>
      </c>
    </row>
    <row r="139" spans="1:10" x14ac:dyDescent="0.3">
      <c r="A139">
        <f t="shared" si="2"/>
        <v>420040</v>
      </c>
      <c r="B139" t="str">
        <f t="shared" si="3"/>
        <v>FD240, Triple Reel, 40ft Cross Auger</v>
      </c>
      <c r="H139" s="49">
        <v>420040</v>
      </c>
      <c r="I139" s="63" t="s">
        <v>138</v>
      </c>
      <c r="J139" s="48" t="s">
        <v>80</v>
      </c>
    </row>
    <row r="140" spans="1:10" x14ac:dyDescent="0.3">
      <c r="A140">
        <f t="shared" si="2"/>
        <v>420041</v>
      </c>
      <c r="B140" t="str">
        <f t="shared" si="3"/>
        <v>FD241, Dual Reel, 40ft Cross Auger</v>
      </c>
      <c r="H140" s="49">
        <v>420041</v>
      </c>
      <c r="I140" s="63" t="s">
        <v>140</v>
      </c>
      <c r="J140" s="48" t="s">
        <v>80</v>
      </c>
    </row>
    <row r="141" spans="1:10" x14ac:dyDescent="0.3">
      <c r="A141">
        <f t="shared" si="2"/>
        <v>420035</v>
      </c>
      <c r="B141" t="str">
        <f t="shared" si="3"/>
        <v>FD235, 35ft Cross Auger</v>
      </c>
      <c r="H141" s="55">
        <v>420035</v>
      </c>
      <c r="I141" s="64" t="s">
        <v>142</v>
      </c>
      <c r="J141" s="54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0 x D X M D r r N i l A A A A 9 w A A A B I A H A B D b 2 5 m a W c v U G F j a 2 F n Z S 5 4 b W w g o h g A K K A U A A A A A A A A A A A A A A A A A A A A A A A A A A A A h Y / N C o J A H M R f R f b u f i h C y N + V 8 J o Q B N F 1 W T d d 0 j X c t f X d O v R I v U J G W d 0 6 z s x v Y O Z + v U E + d W 1 w U Y P V v c k Q w x Q F y s i + 0 q b O 0 O i O 4 Q r l H L Z C n k S t g h k 2 N p 2 s z l D j 3 D k l x H u P f Y z 7 o S Y R p Y w c y s 1 O N q o T o T b W C S M V + r S q / y 3 E Y f 8 a w y P M E o o Z T W J M g S w u l N p 8 i W g e / E x / T C j G 1 o 2 D 4 s q E x R r I I o G 8 T / A H U E s D B B Q A A g A I A D d M Q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3 T E N c K I p H u A 4 A A A A R A A A A E w A c A E Z v c m 1 1 b G F z L 1 N l Y 3 R p b 2 4 x L m 0 g o h g A K K A U A A A A A A A A A A A A A A A A A A A A A A A A A A A A K 0 5 N L s n M z 1 M I h t C G 1 g B Q S w E C L Q A U A A I A C A A 3 T E N c w O u s 2 K U A A A D 3 A A A A E g A A A A A A A A A A A A A A A A A A A A A A Q 2 9 u Z m l n L 1 B h Y 2 t h Z 2 U u e G 1 s U E s B A i 0 A F A A C A A g A N 0 x D X A / K 6 a u k A A A A 6 Q A A A B M A A A A A A A A A A A A A A A A A 8 Q A A A F t D b 2 5 0 Z W 5 0 X 1 R 5 c G V z X S 5 4 b W x Q S w E C L Q A U A A I A C A A 3 T E N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L A N v I k y 7 E i r M o T e I A 8 r H w A A A A A C A A A A A A A Q Z g A A A A E A A C A A A A B n n 8 x j + e + g 1 p O d U p p v I Y f J M i L e U w S Q / T A b r C C n L p C m F A A A A A A O g A A A A A I A A C A A A A A g H v p y i 6 E 9 i m 9 4 m t 2 p o m m N z + V N W L e H 3 C f 0 L g F I s N m X D 1 A A A A D k Y 3 j s W y R S G y 2 r x X W o a q N F g t f D P E L i R E g b p x q Y q d S X K E e w m L h N m 2 u b r P K d q x x m h C n 0 S S D t / v h z 1 O N z e y 2 3 t W 7 y K s d T D P X 1 o W K T Q j k 5 7 y y Z 4 E A A A A B T w + G F g 9 g E Q 7 F p c o i k S U C b S R z C g 1 M 5 + F E t l 5 a 8 x L K 1 y Y K V a t Y 4 w t F 2 f 5 l L i S N V e j V O B M S g i e T / Q N b 8 Y I l 5 7 b u B < / D a t a M a s h u p > 
</file>

<file path=customXml/itemProps1.xml><?xml version="1.0" encoding="utf-8"?>
<ds:datastoreItem xmlns:ds="http://schemas.openxmlformats.org/officeDocument/2006/customXml" ds:itemID="{88A844F4-9186-4A11-8D51-C5FE3688F0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CND Dealer Quote</vt:lpstr>
      <vt:lpstr>itemlist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 Hrabarchuk</dc:creator>
  <cp:lastModifiedBy>Harkness Equipment</cp:lastModifiedBy>
  <cp:lastPrinted>2026-06-11T16:59:30Z</cp:lastPrinted>
  <dcterms:created xsi:type="dcterms:W3CDTF">2020-06-15T14:22:44Z</dcterms:created>
  <dcterms:modified xsi:type="dcterms:W3CDTF">2026-06-25T15:31:42Z</dcterms:modified>
</cp:coreProperties>
</file>